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tabRatio="903" activeTab="0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</sheets>
  <definedNames/>
  <calcPr fullCalcOnLoad="1"/>
</workbook>
</file>

<file path=xl/sharedStrings.xml><?xml version="1.0" encoding="utf-8"?>
<sst xmlns="http://schemas.openxmlformats.org/spreadsheetml/2006/main" count="673" uniqueCount="175">
  <si>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</si>
  <si>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</si>
  <si>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</si>
  <si>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</si>
  <si>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</si>
  <si>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</si>
  <si>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</si>
  <si>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</si>
  <si>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</si>
  <si>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</si>
  <si>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</si>
  <si>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</si>
  <si>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</si>
  <si>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</si>
  <si>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</si>
  <si>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</si>
  <si>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</si>
  <si>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</si>
  <si>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</si>
  <si>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</si>
  <si>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</si>
  <si>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</si>
  <si>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</si>
  <si>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</si>
  <si>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</si>
  <si>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</si>
  <si>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</si>
  <si>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</si>
  <si>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</si>
  <si>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</si>
  <si>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</si>
  <si>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</si>
  <si>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</si>
  <si>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</si>
  <si>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</si>
  <si>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</si>
  <si>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</si>
  <si>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</si>
  <si>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</si>
  <si>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</si>
  <si>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</si>
  <si>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</si>
  <si>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</si>
  <si>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</si>
  <si>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</si>
  <si>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</si>
  <si>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</si>
  <si>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</si>
  <si>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</si>
  <si>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</si>
  <si>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</si>
  <si>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</si>
  <si>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</si>
  <si>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</si>
  <si>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</si>
  <si>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</si>
  <si>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</si>
  <si>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</si>
  <si>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</si>
  <si>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</si>
  <si>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</si>
  <si>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</si>
  <si>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Условно утвержденные расходы</t>
  </si>
  <si>
    <t>Ведомство</t>
  </si>
  <si>
    <t>Сумма (тыс. рублей)</t>
  </si>
  <si>
    <t>1 13 01995 10 0000 130</t>
  </si>
  <si>
    <t>1 13 02065 10 0000 130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</si>
  <si>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</si>
  <si>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</si>
  <si>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</si>
  <si>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</si>
  <si>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</si>
  <si>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</si>
  <si>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</si>
  <si>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</si>
  <si>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</si>
  <si>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</si>
  <si>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</si>
  <si>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</si>
  <si>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</si>
  <si>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</si>
  <si>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</si>
  <si>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</si>
  <si>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</si>
  <si>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</si>
  <si>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</si>
  <si>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</si>
  <si>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</si>
  <si>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</si>
  <si>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</si>
  <si>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</si>
  <si>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</si>
  <si>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</si>
  <si>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</si>
  <si>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</si>
  <si>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</si>
  <si>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</si>
  <si>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</si>
  <si>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</si>
  <si>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</si>
  <si>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</si>
  <si>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</si>
  <si>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</si>
  <si>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</si>
  <si>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</si>
  <si>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</si>
  <si>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</si>
  <si>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</si>
  <si>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</si>
  <si>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</si>
  <si>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</si>
  <si>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</si>
  <si>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</si>
  <si>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</si>
  <si>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</si>
  <si>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</si>
  <si>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</si>
  <si>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</si>
  <si>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</si>
  <si>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</si>
  <si>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</si>
  <si>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</si>
  <si>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</si>
  <si>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</si>
  <si>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</si>
  <si>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2023 год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</si>
  <si>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</si>
  <si>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</si>
  <si>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</si>
  <si>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</si>
  <si>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</si>
  <si>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</si>
  <si>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</si>
  <si>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</si>
  <si>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</si>
  <si>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</si>
  <si>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</si>
  <si>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</si>
  <si>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</si>
  <si>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</si>
  <si>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</si>
  <si>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</si>
  <si>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</si>
  <si>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</si>
  <si>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</si>
  <si>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</si>
  <si>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>1 16 00000 00 0000 000</t>
  </si>
  <si>
    <t>ШТРАФЫ, САНКЦИИ, ВОЗМЕЩЕНИЕ УЩЕРБА</t>
  </si>
  <si>
    <t>на 2022 год и плановый период 2023 и 2024 годов»</t>
  </si>
  <si>
    <t>от ____  ________ 2021 года №_____</t>
  </si>
  <si>
    <t>2024 год</t>
  </si>
  <si>
    <t xml:space="preserve">Сумма (рублей) </t>
  </si>
  <si>
    <t>сумма (рублей)</t>
  </si>
  <si>
    <t>Сумма (рублей)</t>
  </si>
  <si>
    <t>2 02 49999 10 7404 150</t>
  </si>
  <si>
    <t>к решению Совета сельского поселения Слакбашевский сельсовет</t>
  </si>
  <si>
    <t xml:space="preserve">«О бюджете сельского поселения Слакбашевский сельсовет  </t>
  </si>
  <si>
    <t xml:space="preserve">Поступления доходов в бюджет сельского поселения Слакбашевский сельсовет муниципального района Белебеевский район Республики Башкортостан на  2022 год
</t>
  </si>
  <si>
    <t>к решению Совета сельского поселения Слакбашевский  сельсовет</t>
  </si>
  <si>
    <t>«О бюджете сельского поселения Слакбашевский  сельсовет</t>
  </si>
  <si>
    <t xml:space="preserve">Поступления доходов в бюджет  сельского поселения Слакбашевский  сельсовет муниципального района Белебеевский район Республики Башкортостан на плановый  2023 и 2024 годов  </t>
  </si>
  <si>
    <t xml:space="preserve">к решению Совета сельского поселения Слакбашевский сельсовет </t>
  </si>
  <si>
    <t xml:space="preserve">«О бюджете сельского поселения Слакбашевский сельсовет </t>
  </si>
  <si>
    <t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2022 год</t>
  </si>
  <si>
    <t>Муниципальная программа "Совершенствование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</si>
  <si>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Слакбашевский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</si>
  <si>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Слакбашевский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</si>
  <si>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</si>
  <si>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Слакбашевский сельсовет муниципального района Белебеевский район Республики Башкортостан"</t>
  </si>
  <si>
    <t xml:space="preserve">Распределение бюджетных ассигнований сельского поселения Слакбашевский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2023 и 2024 годов  </t>
  </si>
  <si>
    <t>Ведомственная структура расходов бюджета сельского поселения Слакбашевский сельсовет  муниципального района Белебеевский район Республики Башкортостан  на  2022 год</t>
  </si>
  <si>
    <t>Администрация сельского поселения Слакбашевский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</si>
  <si>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Слакбашевский сельсовет муниципального района Белебеевский район Республики Башкортостан на плановый период 2023 и 2024 годов  </t>
  </si>
  <si>
    <t>Распределение бюджетных ассигнований сельского поселения Слакбашевский сельсовет 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 на 2022 год</t>
  </si>
  <si>
    <t xml:space="preserve"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на плановый период  2023 и 2024 годов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</si>
</sst>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173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5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172" fontId="4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172" fontId="2" fillId="33" borderId="10" xfId="0" applyNumberFormat="1" applyFont="1" applyFill="1" applyBorder="1" applyAlignment="1">
      <alignment horizontal="right" wrapText="1"/>
    </xf>
    <xf numFmtId="172" fontId="4" fillId="33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justify" vertical="top" wrapText="1"/>
    </xf>
    <xf numFmtId="3" fontId="45" fillId="0" borderId="10" xfId="0" applyNumberFormat="1" applyFont="1" applyBorder="1" applyAlignment="1">
      <alignment vertical="top" wrapText="1"/>
    </xf>
    <xf numFmtId="3" fontId="45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justify" vertical="top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left" vertical="top" wrapText="1"/>
    </xf>
    <xf numFmtId="0" fontId="46" fillId="0" borderId="0" xfId="53" applyFont="1" applyFill="1" applyBorder="1">
      <alignment/>
      <protection/>
    </xf>
    <xf numFmtId="172" fontId="45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172" fontId="4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172" fontId="45" fillId="0" borderId="10" xfId="53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72" fontId="45" fillId="33" borderId="10" xfId="0" applyNumberFormat="1" applyFont="1" applyFill="1" applyBorder="1" applyAlignment="1">
      <alignment horizontal="right" wrapText="1"/>
    </xf>
    <xf numFmtId="172" fontId="45" fillId="33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4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5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45" fillId="0" borderId="10" xfId="53" applyNumberFormat="1" applyFont="1" applyFill="1" applyBorder="1" applyAlignment="1">
      <alignment horizontal="right"/>
      <protection/>
    </xf>
    <xf numFmtId="4" fontId="45" fillId="0" borderId="10" xfId="53" applyNumberFormat="1" applyFont="1" applyFill="1" applyBorder="1">
      <alignment/>
      <protection/>
    </xf>
    <xf numFmtId="172" fontId="45" fillId="7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3" fontId="4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3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3" fontId="45" fillId="0" borderId="10" xfId="0" applyNumberFormat="1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justify" wrapText="1"/>
    </xf>
    <xf numFmtId="0" fontId="5" fillId="0" borderId="0" xfId="0" applyFont="1" applyFill="1" applyAlignment="1">
      <alignment/>
    </xf>
    <xf numFmtId="0" fontId="45" fillId="0" borderId="10" xfId="0" applyFont="1" applyBorder="1" applyAlignment="1">
      <alignment horizontal="left" wrapText="1"/>
    </xf>
    <xf numFmtId="3" fontId="45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172" fontId="45" fillId="7" borderId="10" xfId="0" applyNumberFormat="1" applyFont="1" applyFill="1" applyBorder="1" applyAlignment="1">
      <alignment horizontal="right" wrapText="1"/>
    </xf>
    <xf numFmtId="0" fontId="4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5" fillId="0" borderId="0" xfId="53" applyFont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41"/>
  <sheetViews>
    <sheetView tabSelected="1" zoomScale="70" zoomScaleNormal="70" zoomScalePageLayoutView="0" workbookViewId="0" topLeftCell="A1">
      <selection activeCell="A2" sqref="A2:C2"/>
    </sheetView>
  </sheetViews>
  <sheetFormatPr defaultColWidth="28.28125" defaultRowHeight="15"/>
  <cols>
    <col min="1" max="1" width="32.00390625" style="52" customWidth="1"/>
    <col min="2" max="2" width="70.7109375" style="99" customWidth="1"/>
    <col min="3" max="3" width="18.00390625" style="15" customWidth="1"/>
    <col min="4" max="251" width="9.140625" style="99" customWidth="1"/>
    <col min="252" max="16384" width="28.28125" style="99" customWidth="1"/>
  </cols>
  <sheetData>
    <row r="1" spans="1:3" s="98" customFormat="1" ht="18.75">
      <c r="A1" s="116" t="s">
        <v>2</v>
      </c>
      <c r="B1" s="116"/>
      <c r="C1" s="116"/>
    </row>
    <row r="2" spans="1:3" s="98" customFormat="1" ht="18.75">
      <c r="A2" s="116" t="s">
        <v>155</v>
      </c>
      <c r="B2" s="116"/>
      <c r="C2" s="116"/>
    </row>
    <row r="3" spans="1:3" s="98" customFormat="1" ht="18.75">
      <c r="A3" s="116" t="s">
        <v>1</v>
      </c>
      <c r="B3" s="116"/>
      <c r="C3" s="116"/>
    </row>
    <row r="4" spans="1:3" s="98" customFormat="1" ht="18.75" customHeight="1">
      <c r="A4" s="114" t="s">
        <v>149</v>
      </c>
      <c r="B4" s="114"/>
      <c r="C4" s="114"/>
    </row>
    <row r="5" spans="1:3" s="98" customFormat="1" ht="18" customHeight="1">
      <c r="A5" s="116" t="s">
        <v>156</v>
      </c>
      <c r="B5" s="116"/>
      <c r="C5" s="116"/>
    </row>
    <row r="6" spans="1:3" s="98" customFormat="1" ht="18" customHeight="1">
      <c r="A6" s="116" t="s">
        <v>1</v>
      </c>
      <c r="B6" s="116"/>
      <c r="C6" s="116"/>
    </row>
    <row r="7" spans="1:3" s="98" customFormat="1" ht="18" customHeight="1">
      <c r="A7" s="114" t="s">
        <v>148</v>
      </c>
      <c r="B7" s="114"/>
      <c r="C7" s="114"/>
    </row>
    <row r="8" spans="1:3" ht="74.25" customHeight="1">
      <c r="A8" s="115" t="s">
        <v>157</v>
      </c>
      <c r="B8" s="115"/>
      <c r="C8" s="115"/>
    </row>
    <row r="9" spans="1:3" ht="119.25" customHeight="1">
      <c r="A9" s="36" t="s">
        <v>6</v>
      </c>
      <c r="B9" s="36" t="s">
        <v>7</v>
      </c>
      <c r="C9" s="13" t="s">
        <v>151</v>
      </c>
    </row>
    <row r="10" spans="1:3" ht="18.75">
      <c r="A10" s="17">
        <v>1</v>
      </c>
      <c r="B10" s="17">
        <v>2</v>
      </c>
      <c r="C10" s="14">
        <v>3</v>
      </c>
    </row>
    <row r="11" spans="1:3" ht="18.75">
      <c r="A11" s="17"/>
      <c r="B11" s="100" t="s">
        <v>8</v>
      </c>
      <c r="C11" s="30">
        <f>C12+C36</f>
        <v>4934800</v>
      </c>
    </row>
    <row r="12" spans="1:3" ht="18.75">
      <c r="A12" s="101" t="s">
        <v>9</v>
      </c>
      <c r="B12" s="100" t="s">
        <v>10</v>
      </c>
      <c r="C12" s="30">
        <f>C13+C16+C19+C24+C26+C31+C34</f>
        <v>626300</v>
      </c>
    </row>
    <row r="13" spans="1:3" ht="18.75">
      <c r="A13" s="101" t="s">
        <v>11</v>
      </c>
      <c r="B13" s="100" t="s">
        <v>12</v>
      </c>
      <c r="C13" s="30">
        <f>C14</f>
        <v>53000</v>
      </c>
    </row>
    <row r="14" spans="1:3" ht="18.75">
      <c r="A14" s="102" t="s">
        <v>13</v>
      </c>
      <c r="B14" s="103" t="s">
        <v>14</v>
      </c>
      <c r="C14" s="19">
        <f>C15</f>
        <v>53000</v>
      </c>
    </row>
    <row r="15" spans="1:3" ht="99.75" customHeight="1">
      <c r="A15" s="104" t="s">
        <v>15</v>
      </c>
      <c r="B15" s="105" t="s">
        <v>16</v>
      </c>
      <c r="C15" s="72">
        <v>53000</v>
      </c>
    </row>
    <row r="16" spans="1:3" ht="18.75">
      <c r="A16" s="101" t="s">
        <v>17</v>
      </c>
      <c r="B16" s="100" t="s">
        <v>18</v>
      </c>
      <c r="C16" s="30">
        <f>C17</f>
        <v>5000</v>
      </c>
    </row>
    <row r="17" spans="1:3" ht="18.75">
      <c r="A17" s="104" t="s">
        <v>114</v>
      </c>
      <c r="B17" s="105" t="s">
        <v>19</v>
      </c>
      <c r="C17" s="59">
        <f>C18</f>
        <v>5000</v>
      </c>
    </row>
    <row r="18" spans="1:3" ht="18.75">
      <c r="A18" s="104" t="s">
        <v>20</v>
      </c>
      <c r="B18" s="105" t="s">
        <v>19</v>
      </c>
      <c r="C18" s="84">
        <v>5000</v>
      </c>
    </row>
    <row r="19" spans="1:3" ht="20.25" customHeight="1">
      <c r="A19" s="101" t="s">
        <v>21</v>
      </c>
      <c r="B19" s="100" t="s">
        <v>22</v>
      </c>
      <c r="C19" s="30">
        <f>C20+C21</f>
        <v>510000</v>
      </c>
    </row>
    <row r="20" spans="1:3" ht="55.5" customHeight="1">
      <c r="A20" s="104" t="s">
        <v>69</v>
      </c>
      <c r="B20" s="105" t="s">
        <v>115</v>
      </c>
      <c r="C20" s="84">
        <v>18000</v>
      </c>
    </row>
    <row r="21" spans="1:3" ht="18.75">
      <c r="A21" s="102" t="s">
        <v>23</v>
      </c>
      <c r="B21" s="103" t="s">
        <v>24</v>
      </c>
      <c r="C21" s="59">
        <f>C22+C23</f>
        <v>492000</v>
      </c>
    </row>
    <row r="22" spans="1:3" ht="51" customHeight="1">
      <c r="A22" s="104" t="s">
        <v>70</v>
      </c>
      <c r="B22" s="105" t="s">
        <v>124</v>
      </c>
      <c r="C22" s="84">
        <v>185000</v>
      </c>
    </row>
    <row r="23" spans="1:3" ht="51" customHeight="1">
      <c r="A23" s="104" t="s">
        <v>71</v>
      </c>
      <c r="B23" s="105" t="s">
        <v>123</v>
      </c>
      <c r="C23" s="84">
        <v>307000</v>
      </c>
    </row>
    <row r="24" spans="1:3" s="106" customFormat="1" ht="18.75">
      <c r="A24" s="101" t="s">
        <v>73</v>
      </c>
      <c r="B24" s="100" t="s">
        <v>25</v>
      </c>
      <c r="C24" s="30">
        <f>C25</f>
        <v>1000</v>
      </c>
    </row>
    <row r="25" spans="1:3" ht="105" customHeight="1">
      <c r="A25" s="104" t="s">
        <v>72</v>
      </c>
      <c r="B25" s="105" t="s">
        <v>110</v>
      </c>
      <c r="C25" s="84">
        <v>1000</v>
      </c>
    </row>
    <row r="26" spans="1:3" ht="56.25">
      <c r="A26" s="101" t="s">
        <v>26</v>
      </c>
      <c r="B26" s="100" t="s">
        <v>0</v>
      </c>
      <c r="C26" s="30">
        <f>C27+C30</f>
        <v>28000</v>
      </c>
    </row>
    <row r="27" spans="1:3" ht="112.5">
      <c r="A27" s="102" t="s">
        <v>27</v>
      </c>
      <c r="B27" s="103" t="s">
        <v>28</v>
      </c>
      <c r="C27" s="59">
        <f>SUM(C28:C29)</f>
        <v>28000</v>
      </c>
    </row>
    <row r="28" spans="1:3" s="109" customFormat="1" ht="95.25" customHeight="1">
      <c r="A28" s="107" t="s">
        <v>106</v>
      </c>
      <c r="B28" s="108" t="s">
        <v>105</v>
      </c>
      <c r="C28" s="72">
        <v>23000</v>
      </c>
    </row>
    <row r="29" spans="1:3" ht="97.5" customHeight="1">
      <c r="A29" s="104" t="s">
        <v>107</v>
      </c>
      <c r="B29" s="68" t="s">
        <v>109</v>
      </c>
      <c r="C29" s="84">
        <v>5000</v>
      </c>
    </row>
    <row r="30" spans="1:3" ht="99.75" customHeight="1">
      <c r="A30" s="110" t="s">
        <v>67</v>
      </c>
      <c r="B30" s="105" t="s">
        <v>113</v>
      </c>
      <c r="C30" s="84"/>
    </row>
    <row r="31" spans="1:3" ht="40.5" customHeight="1">
      <c r="A31" s="101" t="s">
        <v>29</v>
      </c>
      <c r="B31" s="100" t="s">
        <v>116</v>
      </c>
      <c r="C31" s="30">
        <f>C32+C33</f>
        <v>28300</v>
      </c>
    </row>
    <row r="32" spans="1:3" ht="36.75" customHeight="1">
      <c r="A32" s="104" t="s">
        <v>65</v>
      </c>
      <c r="B32" s="105" t="s">
        <v>68</v>
      </c>
      <c r="C32" s="84">
        <v>500</v>
      </c>
    </row>
    <row r="33" spans="1:3" ht="56.25">
      <c r="A33" s="111" t="s">
        <v>66</v>
      </c>
      <c r="B33" s="105" t="s">
        <v>120</v>
      </c>
      <c r="C33" s="84">
        <v>27800</v>
      </c>
    </row>
    <row r="34" spans="1:3" ht="18.75">
      <c r="A34" s="101" t="s">
        <v>146</v>
      </c>
      <c r="B34" s="100" t="s">
        <v>147</v>
      </c>
      <c r="C34" s="30">
        <f>C35</f>
        <v>1000</v>
      </c>
    </row>
    <row r="35" spans="1:3" ht="75">
      <c r="A35" s="104" t="s">
        <v>111</v>
      </c>
      <c r="B35" s="105" t="s">
        <v>112</v>
      </c>
      <c r="C35" s="84">
        <v>1000</v>
      </c>
    </row>
    <row r="36" spans="1:3" s="106" customFormat="1" ht="18.75">
      <c r="A36" s="101" t="s">
        <v>3</v>
      </c>
      <c r="B36" s="100" t="s">
        <v>30</v>
      </c>
      <c r="C36" s="30">
        <f>C37</f>
        <v>4308500</v>
      </c>
    </row>
    <row r="37" spans="1:3" s="106" customFormat="1" ht="56.25">
      <c r="A37" s="101" t="s">
        <v>117</v>
      </c>
      <c r="B37" s="100" t="s">
        <v>31</v>
      </c>
      <c r="C37" s="60">
        <f>SUM(C38:C41)</f>
        <v>4308500</v>
      </c>
    </row>
    <row r="38" spans="1:3" ht="56.25">
      <c r="A38" s="112" t="s">
        <v>121</v>
      </c>
      <c r="B38" s="105" t="s">
        <v>122</v>
      </c>
      <c r="C38" s="113">
        <v>2146500</v>
      </c>
    </row>
    <row r="39" spans="1:3" ht="56.25">
      <c r="A39" s="112" t="s">
        <v>118</v>
      </c>
      <c r="B39" s="105" t="s">
        <v>96</v>
      </c>
      <c r="C39" s="85">
        <v>62000</v>
      </c>
    </row>
    <row r="40" spans="1:3" ht="93.75" customHeight="1">
      <c r="A40" s="112" t="s">
        <v>119</v>
      </c>
      <c r="B40" s="105" t="s">
        <v>74</v>
      </c>
      <c r="C40" s="97">
        <v>1600000</v>
      </c>
    </row>
    <row r="41" spans="1:3" ht="41.25" customHeight="1">
      <c r="A41" s="112" t="s">
        <v>154</v>
      </c>
      <c r="B41" s="105" t="s">
        <v>97</v>
      </c>
      <c r="C41" s="85">
        <v>500000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4"/>
  <sheetViews>
    <sheetView zoomScale="70" zoomScaleNormal="70" zoomScalePageLayoutView="0" workbookViewId="0" topLeftCell="A1">
      <selection activeCell="A3" sqref="A3:D3"/>
    </sheetView>
  </sheetViews>
  <sheetFormatPr defaultColWidth="9.140625" defaultRowHeight="15"/>
  <cols>
    <col min="1" max="1" width="34.00390625" style="55" customWidth="1"/>
    <col min="2" max="2" width="57.8515625" style="11" customWidth="1"/>
    <col min="3" max="3" width="18.7109375" style="11" customWidth="1"/>
    <col min="4" max="4" width="23.28125" style="9" customWidth="1"/>
    <col min="5" max="16384" width="9.140625" style="1" customWidth="1"/>
  </cols>
  <sheetData>
    <row r="2" spans="1:4" s="5" customFormat="1" ht="18.75">
      <c r="A2" s="122" t="s">
        <v>4</v>
      </c>
      <c r="B2" s="122"/>
      <c r="C2" s="122"/>
      <c r="D2" s="122"/>
    </row>
    <row r="3" spans="1:4" s="5" customFormat="1" ht="18.75">
      <c r="A3" s="122" t="s">
        <v>158</v>
      </c>
      <c r="B3" s="122"/>
      <c r="C3" s="122"/>
      <c r="D3" s="122"/>
    </row>
    <row r="4" spans="1:4" s="5" customFormat="1" ht="18.75">
      <c r="A4" s="122" t="s">
        <v>1</v>
      </c>
      <c r="B4" s="122"/>
      <c r="C4" s="122"/>
      <c r="D4" s="122"/>
    </row>
    <row r="5" spans="1:4" s="5" customFormat="1" ht="18.75">
      <c r="A5" s="122" t="str">
        <f>'Прил. 1 доходы'!A4:C4</f>
        <v>от ____  ________ 2021 года №_____</v>
      </c>
      <c r="B5" s="122"/>
      <c r="C5" s="122"/>
      <c r="D5" s="122"/>
    </row>
    <row r="6" spans="1:4" s="5" customFormat="1" ht="18.75">
      <c r="A6" s="122" t="s">
        <v>159</v>
      </c>
      <c r="B6" s="122"/>
      <c r="C6" s="122"/>
      <c r="D6" s="122"/>
    </row>
    <row r="7" spans="1:4" s="5" customFormat="1" ht="18.75">
      <c r="A7" s="122" t="s">
        <v>1</v>
      </c>
      <c r="B7" s="122"/>
      <c r="C7" s="122"/>
      <c r="D7" s="122"/>
    </row>
    <row r="8" spans="1:4" s="5" customFormat="1" ht="18.75">
      <c r="A8" s="122" t="str">
        <f>'Прил. 1 доходы'!A7:C7</f>
        <v>на 2022 год и плановый период 2023 и 2024 годов»</v>
      </c>
      <c r="B8" s="122"/>
      <c r="C8" s="122"/>
      <c r="D8" s="122"/>
    </row>
    <row r="9" spans="1:4" ht="43.5" customHeight="1">
      <c r="A9" s="117" t="s">
        <v>160</v>
      </c>
      <c r="B9" s="117"/>
      <c r="C9" s="117"/>
      <c r="D9" s="117"/>
    </row>
    <row r="10" spans="1:4" ht="18.75">
      <c r="A10" s="53"/>
      <c r="B10" s="53"/>
      <c r="C10" s="53"/>
      <c r="D10" s="7"/>
    </row>
    <row r="11" spans="1:4" ht="18.75">
      <c r="A11" s="118" t="s">
        <v>6</v>
      </c>
      <c r="B11" s="118" t="s">
        <v>33</v>
      </c>
      <c r="C11" s="120" t="s">
        <v>151</v>
      </c>
      <c r="D11" s="121"/>
    </row>
    <row r="12" spans="1:4" ht="18.75">
      <c r="A12" s="119"/>
      <c r="B12" s="119"/>
      <c r="C12" s="10" t="s">
        <v>125</v>
      </c>
      <c r="D12" s="28" t="s">
        <v>150</v>
      </c>
    </row>
    <row r="13" spans="1:4" ht="18.75">
      <c r="A13" s="51">
        <v>1</v>
      </c>
      <c r="B13" s="51">
        <v>2</v>
      </c>
      <c r="C13" s="14">
        <v>3</v>
      </c>
      <c r="D13" s="14">
        <v>4</v>
      </c>
    </row>
    <row r="14" spans="1:4" ht="18.75">
      <c r="A14" s="51"/>
      <c r="B14" s="50" t="s">
        <v>8</v>
      </c>
      <c r="C14" s="30">
        <f>C15+C39</f>
        <v>3106700</v>
      </c>
      <c r="D14" s="30">
        <f>D15+D39</f>
        <v>3104700</v>
      </c>
    </row>
    <row r="15" spans="1:4" ht="37.5">
      <c r="A15" s="61" t="s">
        <v>9</v>
      </c>
      <c r="B15" s="50" t="s">
        <v>10</v>
      </c>
      <c r="C15" s="30">
        <f>C16+C19+C22+C27+C29+C34+C37</f>
        <v>627800</v>
      </c>
      <c r="D15" s="30">
        <f>D16+D19+D22+D27+D29+D34+D37</f>
        <v>629400</v>
      </c>
    </row>
    <row r="16" spans="1:4" ht="18.75">
      <c r="A16" s="61" t="s">
        <v>11</v>
      </c>
      <c r="B16" s="50" t="s">
        <v>12</v>
      </c>
      <c r="C16" s="30">
        <f>C17</f>
        <v>54500</v>
      </c>
      <c r="D16" s="30">
        <f>D17</f>
        <v>56100</v>
      </c>
    </row>
    <row r="17" spans="1:4" ht="18.75">
      <c r="A17" s="62" t="s">
        <v>13</v>
      </c>
      <c r="B17" s="6" t="s">
        <v>14</v>
      </c>
      <c r="C17" s="19">
        <f>C18</f>
        <v>54500</v>
      </c>
      <c r="D17" s="19">
        <f>D18</f>
        <v>56100</v>
      </c>
    </row>
    <row r="18" spans="1:4" ht="131.25">
      <c r="A18" s="65" t="s">
        <v>15</v>
      </c>
      <c r="B18" s="64" t="s">
        <v>16</v>
      </c>
      <c r="C18" s="72">
        <v>54500</v>
      </c>
      <c r="D18" s="72">
        <v>56100</v>
      </c>
    </row>
    <row r="19" spans="1:4" ht="18.75">
      <c r="A19" s="61" t="s">
        <v>17</v>
      </c>
      <c r="B19" s="50" t="s">
        <v>18</v>
      </c>
      <c r="C19" s="30">
        <f>C20</f>
        <v>5000</v>
      </c>
      <c r="D19" s="30">
        <f>D20</f>
        <v>5000</v>
      </c>
    </row>
    <row r="20" spans="1:4" ht="18.75">
      <c r="A20" s="65" t="s">
        <v>114</v>
      </c>
      <c r="B20" s="64" t="s">
        <v>19</v>
      </c>
      <c r="C20" s="59">
        <f>C21</f>
        <v>5000</v>
      </c>
      <c r="D20" s="59">
        <f>D21</f>
        <v>5000</v>
      </c>
    </row>
    <row r="21" spans="1:4" ht="18.75">
      <c r="A21" s="65" t="s">
        <v>20</v>
      </c>
      <c r="B21" s="64" t="s">
        <v>19</v>
      </c>
      <c r="C21" s="84">
        <v>5000</v>
      </c>
      <c r="D21" s="84">
        <v>5000</v>
      </c>
    </row>
    <row r="22" spans="1:4" ht="18.75">
      <c r="A22" s="61" t="s">
        <v>21</v>
      </c>
      <c r="B22" s="50" t="s">
        <v>22</v>
      </c>
      <c r="C22" s="30">
        <f>C23+C24</f>
        <v>510000</v>
      </c>
      <c r="D22" s="30">
        <f>D23+D24</f>
        <v>510000</v>
      </c>
    </row>
    <row r="23" spans="1:4" ht="75">
      <c r="A23" s="65" t="s">
        <v>69</v>
      </c>
      <c r="B23" s="64" t="s">
        <v>115</v>
      </c>
      <c r="C23" s="84">
        <v>18000</v>
      </c>
      <c r="D23" s="84">
        <v>18000</v>
      </c>
    </row>
    <row r="24" spans="1:4" ht="18.75">
      <c r="A24" s="62" t="s">
        <v>23</v>
      </c>
      <c r="B24" s="6" t="s">
        <v>24</v>
      </c>
      <c r="C24" s="59">
        <f>C25+C26</f>
        <v>492000</v>
      </c>
      <c r="D24" s="59">
        <f>D25+D26</f>
        <v>492000</v>
      </c>
    </row>
    <row r="25" spans="1:4" ht="75">
      <c r="A25" s="65" t="s">
        <v>70</v>
      </c>
      <c r="B25" s="64" t="s">
        <v>124</v>
      </c>
      <c r="C25" s="84">
        <v>185000</v>
      </c>
      <c r="D25" s="84">
        <v>185000</v>
      </c>
    </row>
    <row r="26" spans="1:4" ht="93.75">
      <c r="A26" s="65" t="s">
        <v>71</v>
      </c>
      <c r="B26" s="64" t="s">
        <v>123</v>
      </c>
      <c r="C26" s="84">
        <v>307000</v>
      </c>
      <c r="D26" s="84">
        <v>307000</v>
      </c>
    </row>
    <row r="27" spans="1:4" s="8" customFormat="1" ht="18.75">
      <c r="A27" s="61" t="s">
        <v>73</v>
      </c>
      <c r="B27" s="50" t="s">
        <v>25</v>
      </c>
      <c r="C27" s="30">
        <f>C28</f>
        <v>1000</v>
      </c>
      <c r="D27" s="30">
        <f>D28</f>
        <v>1000</v>
      </c>
    </row>
    <row r="28" spans="1:4" ht="150">
      <c r="A28" s="65" t="s">
        <v>72</v>
      </c>
      <c r="B28" s="64" t="s">
        <v>110</v>
      </c>
      <c r="C28" s="84">
        <v>1000</v>
      </c>
      <c r="D28" s="84">
        <v>1000</v>
      </c>
    </row>
    <row r="29" spans="1:4" ht="75">
      <c r="A29" s="61" t="s">
        <v>26</v>
      </c>
      <c r="B29" s="50" t="s">
        <v>0</v>
      </c>
      <c r="C29" s="30">
        <f>C30+C33</f>
        <v>28000</v>
      </c>
      <c r="D29" s="30">
        <f>D30+D33</f>
        <v>28000</v>
      </c>
    </row>
    <row r="30" spans="1:4" ht="168.75">
      <c r="A30" s="62" t="s">
        <v>27</v>
      </c>
      <c r="B30" s="6" t="s">
        <v>28</v>
      </c>
      <c r="C30" s="59">
        <f>SUM(C31:C32)</f>
        <v>28000</v>
      </c>
      <c r="D30" s="59">
        <f>SUM(D31:D32)</f>
        <v>28000</v>
      </c>
    </row>
    <row r="31" spans="1:4" s="11" customFormat="1" ht="131.25">
      <c r="A31" s="66" t="s">
        <v>106</v>
      </c>
      <c r="B31" s="67" t="s">
        <v>105</v>
      </c>
      <c r="C31" s="72">
        <v>23000</v>
      </c>
      <c r="D31" s="72">
        <v>23000</v>
      </c>
    </row>
    <row r="32" spans="1:4" ht="93.75" customHeight="1">
      <c r="A32" s="65" t="s">
        <v>107</v>
      </c>
      <c r="B32" s="68" t="s">
        <v>109</v>
      </c>
      <c r="C32" s="84">
        <v>5000</v>
      </c>
      <c r="D32" s="84">
        <v>5000</v>
      </c>
    </row>
    <row r="33" spans="1:4" ht="131.25">
      <c r="A33" s="69" t="s">
        <v>67</v>
      </c>
      <c r="B33" s="64" t="s">
        <v>113</v>
      </c>
      <c r="C33" s="84"/>
      <c r="D33" s="84"/>
    </row>
    <row r="34" spans="1:4" ht="56.25">
      <c r="A34" s="61" t="s">
        <v>29</v>
      </c>
      <c r="B34" s="50" t="s">
        <v>116</v>
      </c>
      <c r="C34" s="30">
        <f>C35+C36</f>
        <v>28300</v>
      </c>
      <c r="D34" s="30">
        <f>D35+D36</f>
        <v>28300</v>
      </c>
    </row>
    <row r="35" spans="1:4" ht="56.25">
      <c r="A35" s="65" t="s">
        <v>65</v>
      </c>
      <c r="B35" s="64" t="s">
        <v>68</v>
      </c>
      <c r="C35" s="84">
        <v>500</v>
      </c>
      <c r="D35" s="84">
        <v>500</v>
      </c>
    </row>
    <row r="36" spans="1:4" ht="56.25">
      <c r="A36" s="70" t="s">
        <v>66</v>
      </c>
      <c r="B36" s="64" t="s">
        <v>120</v>
      </c>
      <c r="C36" s="84">
        <v>27800</v>
      </c>
      <c r="D36" s="84">
        <v>27800</v>
      </c>
    </row>
    <row r="37" spans="1:4" ht="37.5">
      <c r="A37" s="61" t="s">
        <v>146</v>
      </c>
      <c r="B37" s="50" t="s">
        <v>147</v>
      </c>
      <c r="C37" s="30">
        <f>C38</f>
        <v>1000</v>
      </c>
      <c r="D37" s="30">
        <f>D38</f>
        <v>1000</v>
      </c>
    </row>
    <row r="38" spans="1:4" ht="75">
      <c r="A38" s="65" t="s">
        <v>111</v>
      </c>
      <c r="B38" s="64" t="s">
        <v>112</v>
      </c>
      <c r="C38" s="84">
        <v>1000</v>
      </c>
      <c r="D38" s="84">
        <v>1000</v>
      </c>
    </row>
    <row r="39" spans="1:4" s="8" customFormat="1" ht="18.75">
      <c r="A39" s="61" t="s">
        <v>3</v>
      </c>
      <c r="B39" s="50" t="s">
        <v>30</v>
      </c>
      <c r="C39" s="30">
        <f>C40</f>
        <v>2478900</v>
      </c>
      <c r="D39" s="30">
        <f>D40</f>
        <v>2475300</v>
      </c>
    </row>
    <row r="40" spans="1:4" s="8" customFormat="1" ht="56.25">
      <c r="A40" s="61" t="s">
        <v>117</v>
      </c>
      <c r="B40" s="50" t="s">
        <v>31</v>
      </c>
      <c r="C40" s="60">
        <f>SUM(C41:C44)</f>
        <v>2478900</v>
      </c>
      <c r="D40" s="60">
        <f>SUM(D41:D44)</f>
        <v>2475300</v>
      </c>
    </row>
    <row r="41" spans="1:4" ht="56.25">
      <c r="A41" s="63" t="s">
        <v>121</v>
      </c>
      <c r="B41" s="64" t="s">
        <v>122</v>
      </c>
      <c r="C41" s="113">
        <v>2116900</v>
      </c>
      <c r="D41" s="113">
        <v>2113300</v>
      </c>
    </row>
    <row r="42" spans="1:4" ht="75">
      <c r="A42" s="63" t="s">
        <v>118</v>
      </c>
      <c r="B42" s="64" t="s">
        <v>96</v>
      </c>
      <c r="C42" s="85">
        <v>62000</v>
      </c>
      <c r="D42" s="85">
        <v>62000</v>
      </c>
    </row>
    <row r="43" spans="1:4" ht="112.5">
      <c r="A43" s="63" t="s">
        <v>119</v>
      </c>
      <c r="B43" s="64" t="s">
        <v>74</v>
      </c>
      <c r="C43" s="97">
        <v>300000</v>
      </c>
      <c r="D43" s="97">
        <v>300000</v>
      </c>
    </row>
    <row r="44" spans="1:4" ht="37.5">
      <c r="A44" s="63" t="s">
        <v>154</v>
      </c>
      <c r="B44" s="64" t="s">
        <v>97</v>
      </c>
      <c r="C44" s="85">
        <v>0</v>
      </c>
      <c r="D44" s="85">
        <v>0</v>
      </c>
    </row>
  </sheetData>
  <sheetProtection/>
  <mergeCells count="11">
    <mergeCell ref="A8:D8"/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67"/>
  <sheetViews>
    <sheetView zoomScale="70" zoomScaleNormal="70" zoomScalePageLayoutView="0" workbookViewId="0" topLeftCell="A1">
      <selection activeCell="E51" sqref="E51"/>
    </sheetView>
  </sheetViews>
  <sheetFormatPr defaultColWidth="9.140625" defaultRowHeight="15"/>
  <cols>
    <col min="1" max="1" width="57.57421875" style="26" customWidth="1"/>
    <col min="2" max="2" width="12.00390625" style="41" customWidth="1"/>
    <col min="3" max="3" width="16.28125" style="42" customWidth="1"/>
    <col min="4" max="4" width="8.28125" style="42" customWidth="1"/>
    <col min="5" max="5" width="18.57421875" style="43" customWidth="1"/>
    <col min="6" max="6" width="9.57421875" style="21" bestFit="1" customWidth="1"/>
    <col min="7" max="16384" width="9.140625" style="21" customWidth="1"/>
  </cols>
  <sheetData>
    <row r="1" spans="1:5" s="3" customFormat="1" ht="18.75">
      <c r="A1" s="123" t="s">
        <v>5</v>
      </c>
      <c r="B1" s="123"/>
      <c r="C1" s="123"/>
      <c r="D1" s="123"/>
      <c r="E1" s="123"/>
    </row>
    <row r="2" spans="1:5" s="3" customFormat="1" ht="18.75" customHeight="1">
      <c r="A2" s="123" t="s">
        <v>161</v>
      </c>
      <c r="B2" s="123"/>
      <c r="C2" s="123"/>
      <c r="D2" s="123"/>
      <c r="E2" s="123"/>
    </row>
    <row r="3" spans="1:5" s="3" customFormat="1" ht="18.75" customHeight="1">
      <c r="A3" s="123" t="s">
        <v>1</v>
      </c>
      <c r="B3" s="123"/>
      <c r="C3" s="123"/>
      <c r="D3" s="123"/>
      <c r="E3" s="123"/>
    </row>
    <row r="4" spans="1:5" s="3" customFormat="1" ht="18.75">
      <c r="A4" s="127" t="str">
        <f>'Прил. 2 доходы'!A5:D5</f>
        <v>от ____  ________ 2021 года №_____</v>
      </c>
      <c r="B4" s="127"/>
      <c r="C4" s="127"/>
      <c r="D4" s="127"/>
      <c r="E4" s="127"/>
    </row>
    <row r="5" spans="1:5" s="3" customFormat="1" ht="18.75" customHeight="1">
      <c r="A5" s="123" t="s">
        <v>162</v>
      </c>
      <c r="B5" s="123"/>
      <c r="C5" s="123"/>
      <c r="D5" s="123"/>
      <c r="E5" s="123"/>
    </row>
    <row r="6" spans="1:5" s="3" customFormat="1" ht="18.75" customHeight="1">
      <c r="A6" s="123" t="s">
        <v>1</v>
      </c>
      <c r="B6" s="123"/>
      <c r="C6" s="123"/>
      <c r="D6" s="123"/>
      <c r="E6" s="123"/>
    </row>
    <row r="7" spans="1:5" s="3" customFormat="1" ht="18.75" customHeight="1">
      <c r="A7" s="123" t="str">
        <f>'Прил. 2 доходы'!A8:D8</f>
        <v>на 2022 год и плановый период 2023 и 2024 годов»</v>
      </c>
      <c r="B7" s="123"/>
      <c r="C7" s="123"/>
      <c r="D7" s="123"/>
      <c r="E7" s="123"/>
    </row>
    <row r="8" spans="1:5" ht="18.75">
      <c r="A8" s="124"/>
      <c r="B8" s="124"/>
      <c r="C8" s="124"/>
      <c r="D8" s="124"/>
      <c r="E8" s="124"/>
    </row>
    <row r="9" spans="1:6" ht="93" customHeight="1">
      <c r="A9" s="125" t="s">
        <v>163</v>
      </c>
      <c r="B9" s="125"/>
      <c r="C9" s="125"/>
      <c r="D9" s="125"/>
      <c r="E9" s="125"/>
      <c r="F9" s="2"/>
    </row>
    <row r="10" spans="1:5" s="26" customFormat="1" ht="18.75">
      <c r="A10" s="126"/>
      <c r="B10" s="126"/>
      <c r="C10" s="126"/>
      <c r="D10" s="126"/>
      <c r="E10" s="126"/>
    </row>
    <row r="11" spans="1:5" ht="37.5">
      <c r="A11" s="51" t="s">
        <v>36</v>
      </c>
      <c r="B11" s="16" t="s">
        <v>37</v>
      </c>
      <c r="C11" s="17" t="s">
        <v>75</v>
      </c>
      <c r="D11" s="17" t="s">
        <v>39</v>
      </c>
      <c r="E11" s="38" t="s">
        <v>152</v>
      </c>
    </row>
    <row r="12" spans="1:5" s="56" customFormat="1" ht="18.75">
      <c r="A12" s="49">
        <v>1</v>
      </c>
      <c r="B12" s="18" t="s">
        <v>103</v>
      </c>
      <c r="C12" s="36">
        <v>3</v>
      </c>
      <c r="D12" s="36">
        <v>4</v>
      </c>
      <c r="E12" s="86" t="s">
        <v>104</v>
      </c>
    </row>
    <row r="13" spans="1:5" ht="18.75">
      <c r="A13" s="37" t="s">
        <v>8</v>
      </c>
      <c r="B13" s="16"/>
      <c r="C13" s="17"/>
      <c r="D13" s="17"/>
      <c r="E13" s="39">
        <f>E14+E29+E35+E41++E46+E58+E63</f>
        <v>4934800</v>
      </c>
    </row>
    <row r="14" spans="1:5" s="23" customFormat="1" ht="24" customHeight="1">
      <c r="A14" s="37" t="s">
        <v>40</v>
      </c>
      <c r="B14" s="16" t="s">
        <v>41</v>
      </c>
      <c r="C14" s="17"/>
      <c r="D14" s="17"/>
      <c r="E14" s="39">
        <f>E15+E19+E25</f>
        <v>2240000</v>
      </c>
    </row>
    <row r="15" spans="1:5" s="23" customFormat="1" ht="59.25" customHeight="1">
      <c r="A15" s="37" t="s">
        <v>87</v>
      </c>
      <c r="B15" s="16" t="s">
        <v>81</v>
      </c>
      <c r="C15" s="17"/>
      <c r="D15" s="17"/>
      <c r="E15" s="87">
        <f>E16</f>
        <v>647000</v>
      </c>
    </row>
    <row r="16" spans="1:5" ht="115.5" customHeight="1">
      <c r="A16" s="73" t="s">
        <v>164</v>
      </c>
      <c r="B16" s="18" t="s">
        <v>81</v>
      </c>
      <c r="C16" s="18" t="s">
        <v>90</v>
      </c>
      <c r="D16" s="36"/>
      <c r="E16" s="88">
        <f>E17</f>
        <v>647000</v>
      </c>
    </row>
    <row r="17" spans="1:5" ht="27" customHeight="1">
      <c r="A17" s="35" t="s">
        <v>86</v>
      </c>
      <c r="B17" s="18" t="s">
        <v>81</v>
      </c>
      <c r="C17" s="18" t="s">
        <v>91</v>
      </c>
      <c r="D17" s="36"/>
      <c r="E17" s="88">
        <f>E18</f>
        <v>647000</v>
      </c>
    </row>
    <row r="18" spans="1:5" ht="93.75" customHeight="1">
      <c r="A18" s="35" t="s">
        <v>43</v>
      </c>
      <c r="B18" s="18" t="s">
        <v>81</v>
      </c>
      <c r="C18" s="18" t="s">
        <v>91</v>
      </c>
      <c r="D18" s="36">
        <v>100</v>
      </c>
      <c r="E18" s="89">
        <v>647000</v>
      </c>
    </row>
    <row r="19" spans="1:5" s="23" customFormat="1" ht="77.25" customHeight="1">
      <c r="A19" s="37" t="s">
        <v>46</v>
      </c>
      <c r="B19" s="16" t="s">
        <v>47</v>
      </c>
      <c r="C19" s="17"/>
      <c r="D19" s="17"/>
      <c r="E19" s="87">
        <f>E20</f>
        <v>1592000</v>
      </c>
    </row>
    <row r="20" spans="1:5" ht="117.75" customHeight="1">
      <c r="A20" s="73" t="s">
        <v>164</v>
      </c>
      <c r="B20" s="18" t="s">
        <v>47</v>
      </c>
      <c r="C20" s="18" t="s">
        <v>90</v>
      </c>
      <c r="D20" s="36"/>
      <c r="E20" s="88">
        <f>E21</f>
        <v>1592000</v>
      </c>
    </row>
    <row r="21" spans="1:5" ht="37.5">
      <c r="A21" s="35" t="s">
        <v>42</v>
      </c>
      <c r="B21" s="18" t="s">
        <v>47</v>
      </c>
      <c r="C21" s="18" t="s">
        <v>92</v>
      </c>
      <c r="D21" s="36"/>
      <c r="E21" s="88">
        <f>E22+E23+E24</f>
        <v>1592000</v>
      </c>
    </row>
    <row r="22" spans="1:5" ht="121.5" customHeight="1">
      <c r="A22" s="35" t="s">
        <v>43</v>
      </c>
      <c r="B22" s="18" t="s">
        <v>47</v>
      </c>
      <c r="C22" s="18" t="s">
        <v>92</v>
      </c>
      <c r="D22" s="36">
        <v>100</v>
      </c>
      <c r="E22" s="89">
        <v>973300</v>
      </c>
    </row>
    <row r="23" spans="1:5" ht="43.5" customHeight="1">
      <c r="A23" s="35" t="s">
        <v>133</v>
      </c>
      <c r="B23" s="18" t="s">
        <v>47</v>
      </c>
      <c r="C23" s="18" t="s">
        <v>92</v>
      </c>
      <c r="D23" s="36">
        <v>200</v>
      </c>
      <c r="E23" s="89">
        <v>535300</v>
      </c>
    </row>
    <row r="24" spans="1:5" ht="18.75">
      <c r="A24" s="35" t="s">
        <v>45</v>
      </c>
      <c r="B24" s="18" t="s">
        <v>47</v>
      </c>
      <c r="C24" s="18" t="s">
        <v>92</v>
      </c>
      <c r="D24" s="36">
        <v>800</v>
      </c>
      <c r="E24" s="89">
        <v>83400</v>
      </c>
    </row>
    <row r="25" spans="1:5" s="23" customFormat="1" ht="18.75">
      <c r="A25" s="37" t="s">
        <v>48</v>
      </c>
      <c r="B25" s="16" t="s">
        <v>49</v>
      </c>
      <c r="C25" s="17"/>
      <c r="D25" s="17"/>
      <c r="E25" s="87">
        <f>E26</f>
        <v>1000</v>
      </c>
    </row>
    <row r="26" spans="1:5" ht="117.75" customHeight="1">
      <c r="A26" s="73" t="s">
        <v>164</v>
      </c>
      <c r="B26" s="18" t="s">
        <v>49</v>
      </c>
      <c r="C26" s="18" t="s">
        <v>90</v>
      </c>
      <c r="D26" s="36"/>
      <c r="E26" s="88">
        <f>E27</f>
        <v>1000</v>
      </c>
    </row>
    <row r="27" spans="1:5" ht="18.75">
      <c r="A27" s="35" t="s">
        <v>51</v>
      </c>
      <c r="B27" s="18" t="s">
        <v>49</v>
      </c>
      <c r="C27" s="18" t="s">
        <v>134</v>
      </c>
      <c r="D27" s="36"/>
      <c r="E27" s="88">
        <f>E28</f>
        <v>1000</v>
      </c>
    </row>
    <row r="28" spans="1:5" ht="18.75">
      <c r="A28" s="35" t="s">
        <v>45</v>
      </c>
      <c r="B28" s="18" t="s">
        <v>49</v>
      </c>
      <c r="C28" s="18" t="s">
        <v>134</v>
      </c>
      <c r="D28" s="36">
        <v>800</v>
      </c>
      <c r="E28" s="89">
        <v>1000</v>
      </c>
    </row>
    <row r="29" spans="1:5" s="23" customFormat="1" ht="18.75">
      <c r="A29" s="37" t="s">
        <v>76</v>
      </c>
      <c r="B29" s="16" t="s">
        <v>82</v>
      </c>
      <c r="C29" s="17"/>
      <c r="D29" s="17"/>
      <c r="E29" s="87">
        <f>E30</f>
        <v>62000</v>
      </c>
    </row>
    <row r="30" spans="1:5" s="23" customFormat="1" ht="27" customHeight="1">
      <c r="A30" s="37" t="s">
        <v>77</v>
      </c>
      <c r="B30" s="16" t="s">
        <v>83</v>
      </c>
      <c r="C30" s="17"/>
      <c r="D30" s="17"/>
      <c r="E30" s="87">
        <f>E31</f>
        <v>62000</v>
      </c>
    </row>
    <row r="31" spans="1:5" ht="18.75">
      <c r="A31" s="73" t="s">
        <v>50</v>
      </c>
      <c r="B31" s="18" t="s">
        <v>83</v>
      </c>
      <c r="C31" s="36">
        <v>9900000000</v>
      </c>
      <c r="D31" s="36"/>
      <c r="E31" s="88">
        <f>E32</f>
        <v>62000</v>
      </c>
    </row>
    <row r="32" spans="1:5" ht="56.25">
      <c r="A32" s="35" t="s">
        <v>136</v>
      </c>
      <c r="B32" s="18" t="s">
        <v>83</v>
      </c>
      <c r="C32" s="36">
        <v>9900051180</v>
      </c>
      <c r="D32" s="36"/>
      <c r="E32" s="88">
        <f>E33+E34</f>
        <v>62000</v>
      </c>
    </row>
    <row r="33" spans="1:5" ht="92.25" customHeight="1">
      <c r="A33" s="35" t="s">
        <v>43</v>
      </c>
      <c r="B33" s="18" t="s">
        <v>83</v>
      </c>
      <c r="C33" s="36">
        <v>9900051180</v>
      </c>
      <c r="D33" s="36">
        <v>100</v>
      </c>
      <c r="E33" s="89">
        <v>57000</v>
      </c>
    </row>
    <row r="34" spans="1:5" ht="37.5">
      <c r="A34" s="35" t="s">
        <v>44</v>
      </c>
      <c r="B34" s="18" t="s">
        <v>83</v>
      </c>
      <c r="C34" s="36">
        <v>9900051180</v>
      </c>
      <c r="D34" s="36">
        <v>200</v>
      </c>
      <c r="E34" s="89">
        <v>5000</v>
      </c>
    </row>
    <row r="35" spans="1:5" s="23" customFormat="1" ht="42.75" customHeight="1">
      <c r="A35" s="37" t="s">
        <v>127</v>
      </c>
      <c r="B35" s="16" t="s">
        <v>85</v>
      </c>
      <c r="C35" s="17"/>
      <c r="D35" s="17"/>
      <c r="E35" s="87">
        <f>E36</f>
        <v>204100</v>
      </c>
    </row>
    <row r="36" spans="1:5" ht="21.75" customHeight="1">
      <c r="A36" s="35" t="s">
        <v>78</v>
      </c>
      <c r="B36" s="18" t="s">
        <v>84</v>
      </c>
      <c r="C36" s="36"/>
      <c r="D36" s="36"/>
      <c r="E36" s="88">
        <f>E37</f>
        <v>204100</v>
      </c>
    </row>
    <row r="37" spans="1:5" ht="103.5" customHeight="1">
      <c r="A37" s="73" t="s">
        <v>166</v>
      </c>
      <c r="B37" s="18" t="s">
        <v>84</v>
      </c>
      <c r="C37" s="36">
        <v>1600000000</v>
      </c>
      <c r="D37" s="36"/>
      <c r="E37" s="88">
        <f>E38</f>
        <v>204100</v>
      </c>
    </row>
    <row r="38" spans="1:5" ht="36.75" customHeight="1">
      <c r="A38" s="35" t="s">
        <v>79</v>
      </c>
      <c r="B38" s="18" t="s">
        <v>84</v>
      </c>
      <c r="C38" s="36">
        <v>1600024300</v>
      </c>
      <c r="D38" s="36"/>
      <c r="E38" s="88">
        <f>SUM(E39:E40)</f>
        <v>204100</v>
      </c>
    </row>
    <row r="39" spans="1:5" ht="95.25" customHeight="1">
      <c r="A39" s="35" t="s">
        <v>43</v>
      </c>
      <c r="B39" s="18" t="s">
        <v>84</v>
      </c>
      <c r="C39" s="36">
        <v>1600024300</v>
      </c>
      <c r="D39" s="36">
        <v>100</v>
      </c>
      <c r="E39" s="89">
        <v>139300</v>
      </c>
    </row>
    <row r="40" spans="1:5" ht="45" customHeight="1">
      <c r="A40" s="35" t="s">
        <v>44</v>
      </c>
      <c r="B40" s="18" t="s">
        <v>84</v>
      </c>
      <c r="C40" s="36">
        <v>1600024300</v>
      </c>
      <c r="D40" s="36">
        <v>200</v>
      </c>
      <c r="E40" s="89">
        <v>64800</v>
      </c>
    </row>
    <row r="41" spans="1:5" s="23" customFormat="1" ht="18.75">
      <c r="A41" s="37" t="s">
        <v>52</v>
      </c>
      <c r="B41" s="16" t="s">
        <v>53</v>
      </c>
      <c r="C41" s="17"/>
      <c r="D41" s="17"/>
      <c r="E41" s="87">
        <f>E42</f>
        <v>1600000</v>
      </c>
    </row>
    <row r="42" spans="1:5" s="23" customFormat="1" ht="18.75">
      <c r="A42" s="37" t="s">
        <v>128</v>
      </c>
      <c r="B42" s="16" t="s">
        <v>54</v>
      </c>
      <c r="C42" s="17"/>
      <c r="D42" s="17"/>
      <c r="E42" s="87">
        <f>E43</f>
        <v>1600000</v>
      </c>
    </row>
    <row r="43" spans="1:5" ht="81.75" customHeight="1">
      <c r="A43" s="74" t="s">
        <v>98</v>
      </c>
      <c r="B43" s="18" t="s">
        <v>54</v>
      </c>
      <c r="C43" s="36">
        <v>2100000000</v>
      </c>
      <c r="D43" s="36"/>
      <c r="E43" s="88">
        <f>E44</f>
        <v>1600000</v>
      </c>
    </row>
    <row r="44" spans="1:5" ht="18.75">
      <c r="A44" s="35" t="s">
        <v>80</v>
      </c>
      <c r="B44" s="18" t="s">
        <v>54</v>
      </c>
      <c r="C44" s="36">
        <v>2100003150</v>
      </c>
      <c r="D44" s="36"/>
      <c r="E44" s="88">
        <f>E45</f>
        <v>1600000</v>
      </c>
    </row>
    <row r="45" spans="1:5" ht="37.5">
      <c r="A45" s="35" t="s">
        <v>44</v>
      </c>
      <c r="B45" s="18" t="s">
        <v>54</v>
      </c>
      <c r="C45" s="36">
        <v>2100003150</v>
      </c>
      <c r="D45" s="36">
        <v>200</v>
      </c>
      <c r="E45" s="89">
        <v>1600000</v>
      </c>
    </row>
    <row r="46" spans="1:5" s="23" customFormat="1" ht="25.5" customHeight="1">
      <c r="A46" s="37" t="s">
        <v>55</v>
      </c>
      <c r="B46" s="16" t="s">
        <v>56</v>
      </c>
      <c r="C46" s="17"/>
      <c r="D46" s="17"/>
      <c r="E46" s="87">
        <f>E47+E54</f>
        <v>779800</v>
      </c>
    </row>
    <row r="47" spans="1:5" ht="18.75">
      <c r="A47" s="37" t="s">
        <v>59</v>
      </c>
      <c r="B47" s="16" t="s">
        <v>60</v>
      </c>
      <c r="C47" s="36"/>
      <c r="D47" s="36"/>
      <c r="E47" s="87">
        <f>E48</f>
        <v>279800</v>
      </c>
    </row>
    <row r="48" spans="1:5" s="40" customFormat="1" ht="119.25" customHeight="1">
      <c r="A48" s="73" t="s">
        <v>167</v>
      </c>
      <c r="B48" s="18" t="s">
        <v>60</v>
      </c>
      <c r="C48" s="36">
        <v>2000000000</v>
      </c>
      <c r="D48" s="36"/>
      <c r="E48" s="88">
        <f>E49+E52</f>
        <v>279800</v>
      </c>
    </row>
    <row r="49" spans="1:5" ht="36.75" customHeight="1">
      <c r="A49" s="35" t="s">
        <v>61</v>
      </c>
      <c r="B49" s="18" t="s">
        <v>60</v>
      </c>
      <c r="C49" s="36">
        <v>2000006050</v>
      </c>
      <c r="D49" s="36"/>
      <c r="E49" s="88">
        <f>SUM(E50:E51)</f>
        <v>269800</v>
      </c>
    </row>
    <row r="50" spans="1:5" s="40" customFormat="1" ht="101.25" customHeight="1" hidden="1">
      <c r="A50" s="35"/>
      <c r="B50" s="18"/>
      <c r="C50" s="36"/>
      <c r="D50" s="36"/>
      <c r="E50" s="89"/>
    </row>
    <row r="51" spans="1:5" ht="37.5">
      <c r="A51" s="35" t="s">
        <v>44</v>
      </c>
      <c r="B51" s="18" t="s">
        <v>60</v>
      </c>
      <c r="C51" s="36">
        <v>2000006050</v>
      </c>
      <c r="D51" s="36">
        <v>200</v>
      </c>
      <c r="E51" s="89">
        <v>269800</v>
      </c>
    </row>
    <row r="52" spans="1:5" ht="18.75">
      <c r="A52" s="35" t="s">
        <v>138</v>
      </c>
      <c r="B52" s="18" t="s">
        <v>60</v>
      </c>
      <c r="C52" s="36">
        <v>2000006400</v>
      </c>
      <c r="D52" s="36"/>
      <c r="E52" s="88">
        <f>E53</f>
        <v>10000</v>
      </c>
    </row>
    <row r="53" spans="1:5" s="40" customFormat="1" ht="37.5">
      <c r="A53" s="35" t="s">
        <v>44</v>
      </c>
      <c r="B53" s="18" t="s">
        <v>60</v>
      </c>
      <c r="C53" s="36">
        <v>2000006400</v>
      </c>
      <c r="D53" s="36">
        <v>200</v>
      </c>
      <c r="E53" s="89">
        <v>10000</v>
      </c>
    </row>
    <row r="54" spans="1:5" s="71" customFormat="1" ht="37.5">
      <c r="A54" s="76" t="s">
        <v>93</v>
      </c>
      <c r="B54" s="16" t="s">
        <v>94</v>
      </c>
      <c r="C54" s="17"/>
      <c r="D54" s="17"/>
      <c r="E54" s="87">
        <f>E57</f>
        <v>500000</v>
      </c>
    </row>
    <row r="55" spans="1:5" s="71" customFormat="1" ht="112.5">
      <c r="A55" s="73" t="s">
        <v>167</v>
      </c>
      <c r="B55" s="18" t="s">
        <v>94</v>
      </c>
      <c r="C55" s="36">
        <v>2000000000</v>
      </c>
      <c r="D55" s="17"/>
      <c r="E55" s="88">
        <f>E56</f>
        <v>500000</v>
      </c>
    </row>
    <row r="56" spans="1:5" s="40" customFormat="1" ht="150">
      <c r="A56" s="35" t="s">
        <v>139</v>
      </c>
      <c r="B56" s="18" t="s">
        <v>94</v>
      </c>
      <c r="C56" s="36">
        <v>2000074040</v>
      </c>
      <c r="D56" s="36"/>
      <c r="E56" s="88">
        <f>E57</f>
        <v>500000</v>
      </c>
    </row>
    <row r="57" spans="1:5" s="40" customFormat="1" ht="37.5">
      <c r="A57" s="35" t="s">
        <v>44</v>
      </c>
      <c r="B57" s="18" t="s">
        <v>94</v>
      </c>
      <c r="C57" s="36">
        <v>2000074040</v>
      </c>
      <c r="D57" s="36">
        <v>200</v>
      </c>
      <c r="E57" s="89">
        <v>500000</v>
      </c>
    </row>
    <row r="58" spans="1:5" s="71" customFormat="1" ht="18.75">
      <c r="A58" s="37" t="s">
        <v>130</v>
      </c>
      <c r="B58" s="16" t="s">
        <v>129</v>
      </c>
      <c r="C58" s="17"/>
      <c r="D58" s="17"/>
      <c r="E58" s="87">
        <f>E59</f>
        <v>48900</v>
      </c>
    </row>
    <row r="59" spans="1:5" s="40" customFormat="1" ht="37.5">
      <c r="A59" s="35" t="s">
        <v>132</v>
      </c>
      <c r="B59" s="18" t="s">
        <v>131</v>
      </c>
      <c r="C59" s="36"/>
      <c r="D59" s="36"/>
      <c r="E59" s="88">
        <f>E60</f>
        <v>48900</v>
      </c>
    </row>
    <row r="60" spans="1:5" s="40" customFormat="1" ht="117" customHeight="1">
      <c r="A60" s="73" t="s">
        <v>167</v>
      </c>
      <c r="B60" s="18" t="s">
        <v>131</v>
      </c>
      <c r="C60" s="36">
        <v>2000000000</v>
      </c>
      <c r="D60" s="36"/>
      <c r="E60" s="88">
        <f>E61</f>
        <v>48900</v>
      </c>
    </row>
    <row r="61" spans="1:5" s="40" customFormat="1" ht="37.5">
      <c r="A61" s="35" t="s">
        <v>140</v>
      </c>
      <c r="B61" s="18" t="s">
        <v>131</v>
      </c>
      <c r="C61" s="36">
        <v>2000041200</v>
      </c>
      <c r="D61" s="36"/>
      <c r="E61" s="88">
        <f>E62</f>
        <v>48900</v>
      </c>
    </row>
    <row r="62" spans="1:5" s="40" customFormat="1" ht="37.5">
      <c r="A62" s="35" t="s">
        <v>44</v>
      </c>
      <c r="B62" s="18" t="s">
        <v>131</v>
      </c>
      <c r="C62" s="36">
        <v>2000041200</v>
      </c>
      <c r="D62" s="36">
        <v>200</v>
      </c>
      <c r="E62" s="89">
        <v>48900</v>
      </c>
    </row>
    <row r="63" spans="1:5" s="33" customFormat="1" ht="18.75" hidden="1">
      <c r="A63" s="29" t="s">
        <v>99</v>
      </c>
      <c r="B63" s="32">
        <v>1000</v>
      </c>
      <c r="C63" s="32"/>
      <c r="D63" s="32"/>
      <c r="E63" s="90">
        <f>E64</f>
        <v>0</v>
      </c>
    </row>
    <row r="64" spans="1:5" s="33" customFormat="1" ht="18.75" hidden="1">
      <c r="A64" s="29" t="s">
        <v>102</v>
      </c>
      <c r="B64" s="32" t="s">
        <v>100</v>
      </c>
      <c r="C64" s="32"/>
      <c r="D64" s="32"/>
      <c r="E64" s="90">
        <f>E65</f>
        <v>0</v>
      </c>
    </row>
    <row r="65" spans="1:5" s="33" customFormat="1" ht="80.25" customHeight="1" hidden="1">
      <c r="A65" s="74" t="s">
        <v>168</v>
      </c>
      <c r="B65" s="31" t="s">
        <v>100</v>
      </c>
      <c r="C65" s="31" t="s">
        <v>101</v>
      </c>
      <c r="D65" s="31"/>
      <c r="E65" s="91">
        <f>E66</f>
        <v>0</v>
      </c>
    </row>
    <row r="66" spans="1:5" s="33" customFormat="1" ht="37.5" hidden="1">
      <c r="A66" s="34" t="s">
        <v>143</v>
      </c>
      <c r="B66" s="31">
        <v>1001</v>
      </c>
      <c r="C66" s="31" t="s">
        <v>141</v>
      </c>
      <c r="D66" s="31"/>
      <c r="E66" s="91">
        <f>E67</f>
        <v>0</v>
      </c>
    </row>
    <row r="67" spans="1:5" s="33" customFormat="1" ht="18.75" hidden="1">
      <c r="A67" s="34" t="s">
        <v>144</v>
      </c>
      <c r="B67" s="31">
        <v>1001</v>
      </c>
      <c r="C67" s="31" t="s">
        <v>141</v>
      </c>
      <c r="D67" s="31" t="s">
        <v>142</v>
      </c>
      <c r="E67" s="92"/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9"/>
  <sheetViews>
    <sheetView zoomScale="70" zoomScaleNormal="70" zoomScalePageLayoutView="0" workbookViewId="0" topLeftCell="A1">
      <selection activeCell="E60" sqref="E60:F60"/>
    </sheetView>
  </sheetViews>
  <sheetFormatPr defaultColWidth="9.140625" defaultRowHeight="15"/>
  <cols>
    <col min="1" max="1" width="55.7109375" style="26" customWidth="1"/>
    <col min="2" max="2" width="12.00390625" style="21" customWidth="1"/>
    <col min="3" max="3" width="17.8515625" style="21" customWidth="1"/>
    <col min="4" max="4" width="8.28125" style="21" customWidth="1"/>
    <col min="5" max="5" width="17.8515625" style="21" customWidth="1"/>
    <col min="6" max="6" width="16.8515625" style="21" customWidth="1"/>
    <col min="7" max="16384" width="9.140625" style="21" customWidth="1"/>
  </cols>
  <sheetData>
    <row r="1" spans="1:6" s="3" customFormat="1" ht="18.75">
      <c r="A1" s="123" t="s">
        <v>32</v>
      </c>
      <c r="B1" s="123"/>
      <c r="C1" s="123"/>
      <c r="D1" s="123"/>
      <c r="E1" s="123"/>
      <c r="F1" s="123"/>
    </row>
    <row r="2" spans="1:6" s="3" customFormat="1" ht="18.75" customHeight="1">
      <c r="A2" s="123" t="s">
        <v>161</v>
      </c>
      <c r="B2" s="123"/>
      <c r="C2" s="123"/>
      <c r="D2" s="123"/>
      <c r="E2" s="123"/>
      <c r="F2" s="123"/>
    </row>
    <row r="3" spans="1:6" s="3" customFormat="1" ht="18.75" customHeight="1">
      <c r="A3" s="123" t="s">
        <v>1</v>
      </c>
      <c r="B3" s="123"/>
      <c r="C3" s="123"/>
      <c r="D3" s="123"/>
      <c r="E3" s="123"/>
      <c r="F3" s="123"/>
    </row>
    <row r="4" spans="1:6" s="3" customFormat="1" ht="18.75">
      <c r="A4" s="127" t="str">
        <f>'Прил.3 по разд.'!A4:E4</f>
        <v>от ____  ________ 2021 года №_____</v>
      </c>
      <c r="B4" s="127"/>
      <c r="C4" s="127"/>
      <c r="D4" s="127"/>
      <c r="E4" s="127"/>
      <c r="F4" s="127"/>
    </row>
    <row r="5" spans="1:6" s="3" customFormat="1" ht="18.75" customHeight="1">
      <c r="A5" s="123" t="s">
        <v>162</v>
      </c>
      <c r="B5" s="123"/>
      <c r="C5" s="123"/>
      <c r="D5" s="123"/>
      <c r="E5" s="123"/>
      <c r="F5" s="123"/>
    </row>
    <row r="6" spans="1:6" s="3" customFormat="1" ht="18.75" customHeight="1">
      <c r="A6" s="123" t="s">
        <v>1</v>
      </c>
      <c r="B6" s="123"/>
      <c r="C6" s="123"/>
      <c r="D6" s="123"/>
      <c r="E6" s="123"/>
      <c r="F6" s="123"/>
    </row>
    <row r="7" spans="1:6" s="3" customFormat="1" ht="18.75" customHeight="1">
      <c r="A7" s="123" t="str">
        <f>'Прил.3 по разд.'!A7:E7</f>
        <v>на 2022 год и плановый период 2023 и 2024 годов»</v>
      </c>
      <c r="B7" s="123"/>
      <c r="C7" s="123"/>
      <c r="D7" s="123"/>
      <c r="E7" s="123"/>
      <c r="F7" s="123"/>
    </row>
    <row r="8" spans="1:5" ht="18.75">
      <c r="A8" s="124"/>
      <c r="B8" s="124"/>
      <c r="C8" s="124"/>
      <c r="D8" s="124"/>
      <c r="E8" s="124"/>
    </row>
    <row r="9" spans="1:6" ht="100.5" customHeight="1">
      <c r="A9" s="125" t="s">
        <v>169</v>
      </c>
      <c r="B9" s="125"/>
      <c r="C9" s="125"/>
      <c r="D9" s="125"/>
      <c r="E9" s="125"/>
      <c r="F9" s="125"/>
    </row>
    <row r="10" spans="1:6" s="26" customFormat="1" ht="18.75">
      <c r="A10" s="128"/>
      <c r="B10" s="128"/>
      <c r="C10" s="128"/>
      <c r="D10" s="128"/>
      <c r="E10" s="128"/>
      <c r="F10" s="128"/>
    </row>
    <row r="11" spans="1:6" s="26" customFormat="1" ht="45.75" customHeight="1">
      <c r="A11" s="129" t="s">
        <v>36</v>
      </c>
      <c r="B11" s="129" t="s">
        <v>37</v>
      </c>
      <c r="C11" s="129" t="s">
        <v>38</v>
      </c>
      <c r="D11" s="129" t="s">
        <v>39</v>
      </c>
      <c r="E11" s="131" t="s">
        <v>153</v>
      </c>
      <c r="F11" s="131"/>
    </row>
    <row r="12" spans="1:6" s="26" customFormat="1" ht="18.75">
      <c r="A12" s="130"/>
      <c r="B12" s="130"/>
      <c r="C12" s="130"/>
      <c r="D12" s="130"/>
      <c r="E12" s="10" t="s">
        <v>125</v>
      </c>
      <c r="F12" s="28" t="s">
        <v>150</v>
      </c>
    </row>
    <row r="13" spans="1:6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ht="18.75">
      <c r="A14" s="37" t="s">
        <v>8</v>
      </c>
      <c r="B14" s="16"/>
      <c r="C14" s="17"/>
      <c r="D14" s="17"/>
      <c r="E14" s="39">
        <f>E15+E34+E40+E46++E51+E67+E72+E77</f>
        <v>3106700</v>
      </c>
      <c r="F14" s="39">
        <f>F15+F34+F40+F46++F51+F67+F72+F77</f>
        <v>3104700</v>
      </c>
    </row>
    <row r="15" spans="1:6" s="23" customFormat="1" ht="24" customHeight="1">
      <c r="A15" s="37" t="s">
        <v>40</v>
      </c>
      <c r="B15" s="16" t="s">
        <v>41</v>
      </c>
      <c r="C15" s="17"/>
      <c r="D15" s="17"/>
      <c r="E15" s="39">
        <f>E16+E20+E26+E30</f>
        <v>2242200</v>
      </c>
      <c r="F15" s="39">
        <f>F16+F20+F26+F30</f>
        <v>2244400</v>
      </c>
    </row>
    <row r="16" spans="1:6" s="23" customFormat="1" ht="59.25" customHeight="1">
      <c r="A16" s="37" t="s">
        <v>87</v>
      </c>
      <c r="B16" s="16" t="s">
        <v>81</v>
      </c>
      <c r="C16" s="17"/>
      <c r="D16" s="17"/>
      <c r="E16" s="87">
        <f aca="true" t="shared" si="0" ref="E16:F18">E17</f>
        <v>647000</v>
      </c>
      <c r="F16" s="87">
        <f t="shared" si="0"/>
        <v>647000</v>
      </c>
    </row>
    <row r="17" spans="1:6" ht="70.5" customHeight="1">
      <c r="A17" s="73" t="s">
        <v>164</v>
      </c>
      <c r="B17" s="18" t="s">
        <v>81</v>
      </c>
      <c r="C17" s="18" t="s">
        <v>90</v>
      </c>
      <c r="D17" s="36"/>
      <c r="E17" s="88">
        <f t="shared" si="0"/>
        <v>647000</v>
      </c>
      <c r="F17" s="88">
        <f t="shared" si="0"/>
        <v>647000</v>
      </c>
    </row>
    <row r="18" spans="1:6" ht="18.75">
      <c r="A18" s="35" t="s">
        <v>86</v>
      </c>
      <c r="B18" s="18" t="s">
        <v>81</v>
      </c>
      <c r="C18" s="18" t="s">
        <v>91</v>
      </c>
      <c r="D18" s="36"/>
      <c r="E18" s="88">
        <f t="shared" si="0"/>
        <v>647000</v>
      </c>
      <c r="F18" s="88">
        <f t="shared" si="0"/>
        <v>647000</v>
      </c>
    </row>
    <row r="19" spans="1:6" ht="93.75" customHeight="1">
      <c r="A19" s="35" t="s">
        <v>43</v>
      </c>
      <c r="B19" s="18" t="s">
        <v>81</v>
      </c>
      <c r="C19" s="18" t="s">
        <v>91</v>
      </c>
      <c r="D19" s="36">
        <v>100</v>
      </c>
      <c r="E19" s="89">
        <v>647000</v>
      </c>
      <c r="F19" s="89">
        <v>647000</v>
      </c>
    </row>
    <row r="20" spans="1:6" s="23" customFormat="1" ht="77.25" customHeight="1">
      <c r="A20" s="37" t="s">
        <v>46</v>
      </c>
      <c r="B20" s="16" t="s">
        <v>47</v>
      </c>
      <c r="C20" s="17"/>
      <c r="D20" s="17"/>
      <c r="E20" s="87">
        <f>E21</f>
        <v>1594200</v>
      </c>
      <c r="F20" s="87">
        <f>F21</f>
        <v>1596400</v>
      </c>
    </row>
    <row r="21" spans="1:6" ht="87.75" customHeight="1">
      <c r="A21" s="73" t="s">
        <v>164</v>
      </c>
      <c r="B21" s="18" t="s">
        <v>47</v>
      </c>
      <c r="C21" s="18" t="s">
        <v>90</v>
      </c>
      <c r="D21" s="36"/>
      <c r="E21" s="88">
        <f>E22</f>
        <v>1594200</v>
      </c>
      <c r="F21" s="88">
        <f>F22</f>
        <v>1596400</v>
      </c>
    </row>
    <row r="22" spans="1:6" ht="37.5">
      <c r="A22" s="35" t="s">
        <v>42</v>
      </c>
      <c r="B22" s="18" t="s">
        <v>47</v>
      </c>
      <c r="C22" s="18" t="s">
        <v>92</v>
      </c>
      <c r="D22" s="36"/>
      <c r="E22" s="88">
        <f>E23+E24+E25</f>
        <v>1594200</v>
      </c>
      <c r="F22" s="88">
        <f>F23+F24+F25</f>
        <v>1596400</v>
      </c>
    </row>
    <row r="23" spans="1:6" ht="123" customHeight="1">
      <c r="A23" s="35" t="s">
        <v>43</v>
      </c>
      <c r="B23" s="18" t="s">
        <v>47</v>
      </c>
      <c r="C23" s="18" t="s">
        <v>92</v>
      </c>
      <c r="D23" s="36">
        <v>100</v>
      </c>
      <c r="E23" s="89">
        <v>973300</v>
      </c>
      <c r="F23" s="89">
        <v>973300</v>
      </c>
    </row>
    <row r="24" spans="1:6" ht="56.25">
      <c r="A24" s="35" t="s">
        <v>133</v>
      </c>
      <c r="B24" s="18" t="s">
        <v>47</v>
      </c>
      <c r="C24" s="18" t="s">
        <v>92</v>
      </c>
      <c r="D24" s="36">
        <v>200</v>
      </c>
      <c r="E24" s="89">
        <v>537500</v>
      </c>
      <c r="F24" s="89">
        <v>539700</v>
      </c>
    </row>
    <row r="25" spans="1:6" ht="27" customHeight="1">
      <c r="A25" s="35" t="s">
        <v>45</v>
      </c>
      <c r="B25" s="18" t="s">
        <v>47</v>
      </c>
      <c r="C25" s="18" t="s">
        <v>92</v>
      </c>
      <c r="D25" s="36">
        <v>800</v>
      </c>
      <c r="E25" s="89">
        <v>83400</v>
      </c>
      <c r="F25" s="89">
        <v>83400</v>
      </c>
    </row>
    <row r="26" spans="1:6" s="23" customFormat="1" ht="18.75">
      <c r="A26" s="37" t="s">
        <v>48</v>
      </c>
      <c r="B26" s="16" t="s">
        <v>49</v>
      </c>
      <c r="C26" s="17"/>
      <c r="D26" s="17"/>
      <c r="E26" s="87">
        <f aca="true" t="shared" si="1" ref="E26:F28">E27</f>
        <v>1000</v>
      </c>
      <c r="F26" s="87">
        <f t="shared" si="1"/>
        <v>1000</v>
      </c>
    </row>
    <row r="27" spans="1:6" ht="112.5">
      <c r="A27" s="73" t="s">
        <v>164</v>
      </c>
      <c r="B27" s="18" t="s">
        <v>49</v>
      </c>
      <c r="C27" s="18" t="s">
        <v>90</v>
      </c>
      <c r="D27" s="36"/>
      <c r="E27" s="88">
        <f t="shared" si="1"/>
        <v>1000</v>
      </c>
      <c r="F27" s="88">
        <f t="shared" si="1"/>
        <v>1000</v>
      </c>
    </row>
    <row r="28" spans="1:6" ht="18.75">
      <c r="A28" s="35" t="s">
        <v>51</v>
      </c>
      <c r="B28" s="18" t="s">
        <v>49</v>
      </c>
      <c r="C28" s="18" t="s">
        <v>134</v>
      </c>
      <c r="D28" s="36"/>
      <c r="E28" s="88">
        <f t="shared" si="1"/>
        <v>1000</v>
      </c>
      <c r="F28" s="88">
        <f t="shared" si="1"/>
        <v>1000</v>
      </c>
    </row>
    <row r="29" spans="1:6" ht="18.75">
      <c r="A29" s="35" t="s">
        <v>45</v>
      </c>
      <c r="B29" s="18" t="s">
        <v>49</v>
      </c>
      <c r="C29" s="18" t="s">
        <v>134</v>
      </c>
      <c r="D29" s="36">
        <v>800</v>
      </c>
      <c r="E29" s="89">
        <v>1000</v>
      </c>
      <c r="F29" s="89">
        <v>1000</v>
      </c>
    </row>
    <row r="30" spans="1:6" s="23" customFormat="1" ht="18.75" hidden="1">
      <c r="A30" s="37" t="s">
        <v>126</v>
      </c>
      <c r="B30" s="16" t="s">
        <v>95</v>
      </c>
      <c r="C30" s="17"/>
      <c r="D30" s="17"/>
      <c r="E30" s="87">
        <f aca="true" t="shared" si="2" ref="E30:F32">E31</f>
        <v>0</v>
      </c>
      <c r="F30" s="87">
        <f t="shared" si="2"/>
        <v>0</v>
      </c>
    </row>
    <row r="31" spans="1:6" s="23" customFormat="1" ht="112.5" hidden="1">
      <c r="A31" s="73" t="s">
        <v>165</v>
      </c>
      <c r="B31" s="18" t="s">
        <v>95</v>
      </c>
      <c r="C31" s="36">
        <v>1200000000</v>
      </c>
      <c r="D31" s="17"/>
      <c r="E31" s="87">
        <f t="shared" si="2"/>
        <v>0</v>
      </c>
      <c r="F31" s="87">
        <f t="shared" si="2"/>
        <v>0</v>
      </c>
    </row>
    <row r="32" spans="1:6" ht="18.75" hidden="1">
      <c r="A32" s="35" t="s">
        <v>135</v>
      </c>
      <c r="B32" s="18" t="s">
        <v>95</v>
      </c>
      <c r="C32" s="36">
        <v>1200092360</v>
      </c>
      <c r="D32" s="36"/>
      <c r="E32" s="88">
        <f t="shared" si="2"/>
        <v>0</v>
      </c>
      <c r="F32" s="88">
        <f t="shared" si="2"/>
        <v>0</v>
      </c>
    </row>
    <row r="33" spans="1:6" ht="18.75" hidden="1">
      <c r="A33" s="35" t="s">
        <v>45</v>
      </c>
      <c r="B33" s="18" t="s">
        <v>95</v>
      </c>
      <c r="C33" s="36">
        <v>1200092360</v>
      </c>
      <c r="D33" s="36">
        <v>800</v>
      </c>
      <c r="E33" s="89"/>
      <c r="F33" s="89"/>
    </row>
    <row r="34" spans="1:6" s="23" customFormat="1" ht="18.75">
      <c r="A34" s="37" t="s">
        <v>76</v>
      </c>
      <c r="B34" s="16" t="s">
        <v>82</v>
      </c>
      <c r="C34" s="17"/>
      <c r="D34" s="17"/>
      <c r="E34" s="87">
        <f aca="true" t="shared" si="3" ref="E34:F36">E35</f>
        <v>62000</v>
      </c>
      <c r="F34" s="87">
        <f t="shared" si="3"/>
        <v>62000</v>
      </c>
    </row>
    <row r="35" spans="1:6" s="23" customFormat="1" ht="27" customHeight="1">
      <c r="A35" s="37" t="s">
        <v>77</v>
      </c>
      <c r="B35" s="16" t="s">
        <v>83</v>
      </c>
      <c r="C35" s="17"/>
      <c r="D35" s="17"/>
      <c r="E35" s="87">
        <f t="shared" si="3"/>
        <v>62000</v>
      </c>
      <c r="F35" s="87">
        <f t="shared" si="3"/>
        <v>62000</v>
      </c>
    </row>
    <row r="36" spans="1:6" ht="18.75">
      <c r="A36" s="73" t="s">
        <v>50</v>
      </c>
      <c r="B36" s="18" t="s">
        <v>83</v>
      </c>
      <c r="C36" s="36">
        <v>9900000000</v>
      </c>
      <c r="D36" s="36"/>
      <c r="E36" s="88">
        <f t="shared" si="3"/>
        <v>62000</v>
      </c>
      <c r="F36" s="88">
        <f t="shared" si="3"/>
        <v>62000</v>
      </c>
    </row>
    <row r="37" spans="1:6" ht="56.25">
      <c r="A37" s="35" t="s">
        <v>136</v>
      </c>
      <c r="B37" s="18" t="s">
        <v>83</v>
      </c>
      <c r="C37" s="36">
        <v>9900051180</v>
      </c>
      <c r="D37" s="36"/>
      <c r="E37" s="88">
        <f>E38+E39</f>
        <v>62000</v>
      </c>
      <c r="F37" s="88">
        <f>F38+F39</f>
        <v>62000</v>
      </c>
    </row>
    <row r="38" spans="1:6" ht="92.25" customHeight="1">
      <c r="A38" s="35" t="s">
        <v>43</v>
      </c>
      <c r="B38" s="18" t="s">
        <v>83</v>
      </c>
      <c r="C38" s="36">
        <v>9900051180</v>
      </c>
      <c r="D38" s="36">
        <v>100</v>
      </c>
      <c r="E38" s="89">
        <v>57000</v>
      </c>
      <c r="F38" s="89">
        <v>57000</v>
      </c>
    </row>
    <row r="39" spans="1:6" ht="37.5">
      <c r="A39" s="35" t="s">
        <v>44</v>
      </c>
      <c r="B39" s="18" t="s">
        <v>83</v>
      </c>
      <c r="C39" s="36">
        <v>9900051180</v>
      </c>
      <c r="D39" s="36">
        <v>200</v>
      </c>
      <c r="E39" s="89">
        <v>5000</v>
      </c>
      <c r="F39" s="89">
        <v>5000</v>
      </c>
    </row>
    <row r="40" spans="1:6" s="23" customFormat="1" ht="50.25" customHeight="1">
      <c r="A40" s="37" t="s">
        <v>127</v>
      </c>
      <c r="B40" s="16" t="s">
        <v>85</v>
      </c>
      <c r="C40" s="17"/>
      <c r="D40" s="17"/>
      <c r="E40" s="87">
        <f aca="true" t="shared" si="4" ref="E40:F42">E41</f>
        <v>204100</v>
      </c>
      <c r="F40" s="87">
        <f t="shared" si="4"/>
        <v>204100</v>
      </c>
    </row>
    <row r="41" spans="1:6" ht="26.25" customHeight="1">
      <c r="A41" s="35" t="s">
        <v>78</v>
      </c>
      <c r="B41" s="18" t="s">
        <v>84</v>
      </c>
      <c r="C41" s="36"/>
      <c r="D41" s="36"/>
      <c r="E41" s="88">
        <f t="shared" si="4"/>
        <v>204100</v>
      </c>
      <c r="F41" s="88">
        <f t="shared" si="4"/>
        <v>204100</v>
      </c>
    </row>
    <row r="42" spans="1:6" ht="99" customHeight="1">
      <c r="A42" s="73" t="s">
        <v>166</v>
      </c>
      <c r="B42" s="18" t="s">
        <v>84</v>
      </c>
      <c r="C42" s="36">
        <v>1600000000</v>
      </c>
      <c r="D42" s="36"/>
      <c r="E42" s="88">
        <f t="shared" si="4"/>
        <v>204100</v>
      </c>
      <c r="F42" s="88">
        <f t="shared" si="4"/>
        <v>204100</v>
      </c>
    </row>
    <row r="43" spans="1:6" ht="36.75" customHeight="1">
      <c r="A43" s="35" t="s">
        <v>79</v>
      </c>
      <c r="B43" s="18" t="s">
        <v>84</v>
      </c>
      <c r="C43" s="36">
        <v>1600024300</v>
      </c>
      <c r="D43" s="36"/>
      <c r="E43" s="88">
        <f>SUM(E44:E45)</f>
        <v>204100</v>
      </c>
      <c r="F43" s="88">
        <f>SUM(F44:F45)</f>
        <v>204100</v>
      </c>
    </row>
    <row r="44" spans="1:6" ht="95.25" customHeight="1">
      <c r="A44" s="35" t="s">
        <v>43</v>
      </c>
      <c r="B44" s="18" t="s">
        <v>84</v>
      </c>
      <c r="C44" s="36">
        <v>1600024300</v>
      </c>
      <c r="D44" s="36">
        <v>100</v>
      </c>
      <c r="E44" s="89">
        <v>139300</v>
      </c>
      <c r="F44" s="89">
        <v>139300</v>
      </c>
    </row>
    <row r="45" spans="1:6" ht="37.5">
      <c r="A45" s="35" t="s">
        <v>44</v>
      </c>
      <c r="B45" s="18" t="s">
        <v>84</v>
      </c>
      <c r="C45" s="36">
        <v>1600024300</v>
      </c>
      <c r="D45" s="36">
        <v>200</v>
      </c>
      <c r="E45" s="89">
        <v>64800</v>
      </c>
      <c r="F45" s="89">
        <v>64800</v>
      </c>
    </row>
    <row r="46" spans="1:6" s="23" customFormat="1" ht="18.75">
      <c r="A46" s="37" t="s">
        <v>52</v>
      </c>
      <c r="B46" s="16" t="s">
        <v>53</v>
      </c>
      <c r="C46" s="17"/>
      <c r="D46" s="17"/>
      <c r="E46" s="87">
        <f aca="true" t="shared" si="5" ref="E46:F49">E47</f>
        <v>300000</v>
      </c>
      <c r="F46" s="87">
        <f t="shared" si="5"/>
        <v>300000</v>
      </c>
    </row>
    <row r="47" spans="1:6" s="23" customFormat="1" ht="18.75">
      <c r="A47" s="37" t="s">
        <v>128</v>
      </c>
      <c r="B47" s="16" t="s">
        <v>54</v>
      </c>
      <c r="C47" s="17"/>
      <c r="D47" s="17"/>
      <c r="E47" s="87">
        <f t="shared" si="5"/>
        <v>300000</v>
      </c>
      <c r="F47" s="87">
        <f t="shared" si="5"/>
        <v>300000</v>
      </c>
    </row>
    <row r="48" spans="1:6" ht="60" customHeight="1">
      <c r="A48" s="74" t="s">
        <v>98</v>
      </c>
      <c r="B48" s="18" t="s">
        <v>54</v>
      </c>
      <c r="C48" s="36">
        <v>2100000000</v>
      </c>
      <c r="D48" s="36"/>
      <c r="E48" s="88">
        <f t="shared" si="5"/>
        <v>300000</v>
      </c>
      <c r="F48" s="88">
        <f t="shared" si="5"/>
        <v>300000</v>
      </c>
    </row>
    <row r="49" spans="1:6" ht="18.75">
      <c r="A49" s="35" t="s">
        <v>80</v>
      </c>
      <c r="B49" s="18" t="s">
        <v>54</v>
      </c>
      <c r="C49" s="36">
        <v>2100003150</v>
      </c>
      <c r="D49" s="36"/>
      <c r="E49" s="88">
        <f t="shared" si="5"/>
        <v>300000</v>
      </c>
      <c r="F49" s="88">
        <f t="shared" si="5"/>
        <v>300000</v>
      </c>
    </row>
    <row r="50" spans="1:6" ht="37.5">
      <c r="A50" s="35" t="s">
        <v>44</v>
      </c>
      <c r="B50" s="18" t="s">
        <v>54</v>
      </c>
      <c r="C50" s="36">
        <v>2100003150</v>
      </c>
      <c r="D50" s="36">
        <v>200</v>
      </c>
      <c r="E50" s="89">
        <v>300000</v>
      </c>
      <c r="F50" s="89">
        <v>300000</v>
      </c>
    </row>
    <row r="51" spans="1:6" s="23" customFormat="1" ht="18" customHeight="1">
      <c r="A51" s="37" t="s">
        <v>55</v>
      </c>
      <c r="B51" s="16" t="s">
        <v>56</v>
      </c>
      <c r="C51" s="17"/>
      <c r="D51" s="17"/>
      <c r="E51" s="87">
        <f>E52+E56+E63</f>
        <v>175000</v>
      </c>
      <c r="F51" s="87">
        <f>F52+F56+F63</f>
        <v>96000</v>
      </c>
    </row>
    <row r="52" spans="1:6" s="23" customFormat="1" ht="0.75" customHeight="1">
      <c r="A52" s="37" t="s">
        <v>57</v>
      </c>
      <c r="B52" s="16" t="s">
        <v>58</v>
      </c>
      <c r="C52" s="17"/>
      <c r="D52" s="17"/>
      <c r="E52" s="87">
        <f aca="true" t="shared" si="6" ref="E52:F54">E53</f>
        <v>0</v>
      </c>
      <c r="F52" s="87">
        <f t="shared" si="6"/>
        <v>0</v>
      </c>
    </row>
    <row r="53" spans="1:6" ht="94.5" customHeight="1" hidden="1">
      <c r="A53" s="73" t="s">
        <v>167</v>
      </c>
      <c r="B53" s="18" t="s">
        <v>58</v>
      </c>
      <c r="C53" s="36">
        <v>2000000000</v>
      </c>
      <c r="D53" s="36"/>
      <c r="E53" s="88">
        <f t="shared" si="6"/>
        <v>0</v>
      </c>
      <c r="F53" s="88">
        <f t="shared" si="6"/>
        <v>0</v>
      </c>
    </row>
    <row r="54" spans="1:6" ht="75" hidden="1">
      <c r="A54" s="35" t="s">
        <v>137</v>
      </c>
      <c r="B54" s="18" t="s">
        <v>58</v>
      </c>
      <c r="C54" s="36">
        <v>2000003610</v>
      </c>
      <c r="D54" s="36"/>
      <c r="E54" s="88">
        <f t="shared" si="6"/>
        <v>0</v>
      </c>
      <c r="F54" s="88">
        <f t="shared" si="6"/>
        <v>0</v>
      </c>
    </row>
    <row r="55" spans="1:6" ht="40.5" customHeight="1" hidden="1">
      <c r="A55" s="35" t="s">
        <v>44</v>
      </c>
      <c r="B55" s="18" t="s">
        <v>58</v>
      </c>
      <c r="C55" s="36">
        <v>2000003610</v>
      </c>
      <c r="D55" s="36">
        <v>200</v>
      </c>
      <c r="E55" s="89">
        <v>0</v>
      </c>
      <c r="F55" s="89">
        <v>0</v>
      </c>
    </row>
    <row r="56" spans="1:6" ht="18.75">
      <c r="A56" s="37" t="s">
        <v>59</v>
      </c>
      <c r="B56" s="16" t="s">
        <v>60</v>
      </c>
      <c r="C56" s="36"/>
      <c r="D56" s="36"/>
      <c r="E56" s="87">
        <f>E57</f>
        <v>175000</v>
      </c>
      <c r="F56" s="87">
        <f>F57</f>
        <v>96000</v>
      </c>
    </row>
    <row r="57" spans="1:6" s="40" customFormat="1" ht="112.5">
      <c r="A57" s="73" t="s">
        <v>167</v>
      </c>
      <c r="B57" s="18" t="s">
        <v>60</v>
      </c>
      <c r="C57" s="36">
        <v>2000000000</v>
      </c>
      <c r="D57" s="36"/>
      <c r="E57" s="88">
        <f>E58+E61</f>
        <v>175000</v>
      </c>
      <c r="F57" s="88">
        <f>F58+F61</f>
        <v>96000</v>
      </c>
    </row>
    <row r="58" spans="1:6" ht="36" customHeight="1">
      <c r="A58" s="35" t="s">
        <v>61</v>
      </c>
      <c r="B58" s="18" t="s">
        <v>60</v>
      </c>
      <c r="C58" s="36">
        <v>2000006050</v>
      </c>
      <c r="D58" s="36"/>
      <c r="E58" s="88">
        <f>SUM(E59:E60)</f>
        <v>165000</v>
      </c>
      <c r="F58" s="88">
        <f>SUM(F59:F60)</f>
        <v>96000</v>
      </c>
    </row>
    <row r="59" spans="1:6" s="40" customFormat="1" ht="101.25" customHeight="1" hidden="1">
      <c r="A59" s="35"/>
      <c r="B59" s="18"/>
      <c r="C59" s="36"/>
      <c r="D59" s="36"/>
      <c r="E59" s="89"/>
      <c r="F59" s="89"/>
    </row>
    <row r="60" spans="1:6" ht="37.5">
      <c r="A60" s="35" t="s">
        <v>44</v>
      </c>
      <c r="B60" s="18" t="s">
        <v>60</v>
      </c>
      <c r="C60" s="36">
        <v>2000006050</v>
      </c>
      <c r="D60" s="36">
        <v>200</v>
      </c>
      <c r="E60" s="89">
        <v>165000</v>
      </c>
      <c r="F60" s="89">
        <v>96000</v>
      </c>
    </row>
    <row r="61" spans="1:6" ht="37.5">
      <c r="A61" s="35" t="s">
        <v>138</v>
      </c>
      <c r="B61" s="18" t="s">
        <v>60</v>
      </c>
      <c r="C61" s="36">
        <v>2000006400</v>
      </c>
      <c r="D61" s="36"/>
      <c r="E61" s="88">
        <f>E62</f>
        <v>10000</v>
      </c>
      <c r="F61" s="88">
        <f>F62</f>
        <v>0</v>
      </c>
    </row>
    <row r="62" spans="1:6" s="40" customFormat="1" ht="37.5">
      <c r="A62" s="35" t="s">
        <v>44</v>
      </c>
      <c r="B62" s="18" t="s">
        <v>60</v>
      </c>
      <c r="C62" s="36">
        <v>2000006400</v>
      </c>
      <c r="D62" s="36">
        <v>200</v>
      </c>
      <c r="E62" s="89">
        <v>10000</v>
      </c>
      <c r="F62" s="89">
        <v>0</v>
      </c>
    </row>
    <row r="63" spans="1:6" s="71" customFormat="1" ht="37.5">
      <c r="A63" s="76" t="s">
        <v>93</v>
      </c>
      <c r="B63" s="16" t="s">
        <v>94</v>
      </c>
      <c r="C63" s="17"/>
      <c r="D63" s="17"/>
      <c r="E63" s="87">
        <f>E66</f>
        <v>0</v>
      </c>
      <c r="F63" s="87">
        <f>F66</f>
        <v>0</v>
      </c>
    </row>
    <row r="64" spans="1:6" s="71" customFormat="1" ht="112.5">
      <c r="A64" s="73" t="s">
        <v>167</v>
      </c>
      <c r="B64" s="18" t="s">
        <v>94</v>
      </c>
      <c r="C64" s="36">
        <v>2000000000</v>
      </c>
      <c r="D64" s="17"/>
      <c r="E64" s="88">
        <f>E65</f>
        <v>0</v>
      </c>
      <c r="F64" s="88">
        <f>F65</f>
        <v>0</v>
      </c>
    </row>
    <row r="65" spans="1:6" s="40" customFormat="1" ht="150">
      <c r="A65" s="35" t="s">
        <v>139</v>
      </c>
      <c r="B65" s="18" t="s">
        <v>94</v>
      </c>
      <c r="C65" s="36">
        <v>2000074040</v>
      </c>
      <c r="D65" s="36"/>
      <c r="E65" s="88">
        <f>E66</f>
        <v>0</v>
      </c>
      <c r="F65" s="88">
        <f>F66</f>
        <v>0</v>
      </c>
    </row>
    <row r="66" spans="1:6" s="40" customFormat="1" ht="37.5">
      <c r="A66" s="35" t="s">
        <v>44</v>
      </c>
      <c r="B66" s="18" t="s">
        <v>94</v>
      </c>
      <c r="C66" s="36">
        <v>2000074040</v>
      </c>
      <c r="D66" s="36">
        <v>200</v>
      </c>
      <c r="E66" s="89">
        <v>0</v>
      </c>
      <c r="F66" s="89">
        <v>0</v>
      </c>
    </row>
    <row r="67" spans="1:6" s="71" customFormat="1" ht="18.75">
      <c r="A67" s="37" t="s">
        <v>130</v>
      </c>
      <c r="B67" s="16" t="s">
        <v>129</v>
      </c>
      <c r="C67" s="17"/>
      <c r="D67" s="17"/>
      <c r="E67" s="87">
        <f aca="true" t="shared" si="7" ref="E67:F70">E68</f>
        <v>48900</v>
      </c>
      <c r="F67" s="87">
        <f t="shared" si="7"/>
        <v>48900</v>
      </c>
    </row>
    <row r="68" spans="1:6" s="40" customFormat="1" ht="37.5">
      <c r="A68" s="35" t="s">
        <v>132</v>
      </c>
      <c r="B68" s="18" t="s">
        <v>131</v>
      </c>
      <c r="C68" s="36"/>
      <c r="D68" s="36"/>
      <c r="E68" s="88">
        <f t="shared" si="7"/>
        <v>48900</v>
      </c>
      <c r="F68" s="88">
        <f t="shared" si="7"/>
        <v>48900</v>
      </c>
    </row>
    <row r="69" spans="1:6" s="40" customFormat="1" ht="112.5">
      <c r="A69" s="73" t="s">
        <v>167</v>
      </c>
      <c r="B69" s="18" t="s">
        <v>131</v>
      </c>
      <c r="C69" s="36">
        <v>2000000000</v>
      </c>
      <c r="D69" s="36"/>
      <c r="E69" s="88">
        <f t="shared" si="7"/>
        <v>48900</v>
      </c>
      <c r="F69" s="88">
        <f t="shared" si="7"/>
        <v>48900</v>
      </c>
    </row>
    <row r="70" spans="1:6" s="40" customFormat="1" ht="37.5">
      <c r="A70" s="35" t="s">
        <v>140</v>
      </c>
      <c r="B70" s="18" t="s">
        <v>131</v>
      </c>
      <c r="C70" s="36">
        <v>2000041200</v>
      </c>
      <c r="D70" s="36"/>
      <c r="E70" s="88">
        <f t="shared" si="7"/>
        <v>48900</v>
      </c>
      <c r="F70" s="88">
        <f t="shared" si="7"/>
        <v>48900</v>
      </c>
    </row>
    <row r="71" spans="1:6" s="40" customFormat="1" ht="37.5">
      <c r="A71" s="35" t="s">
        <v>44</v>
      </c>
      <c r="B71" s="18" t="s">
        <v>131</v>
      </c>
      <c r="C71" s="36">
        <v>2000041200</v>
      </c>
      <c r="D71" s="36">
        <v>200</v>
      </c>
      <c r="E71" s="89">
        <v>48900</v>
      </c>
      <c r="F71" s="89">
        <v>48900</v>
      </c>
    </row>
    <row r="72" spans="1:6" s="33" customFormat="1" ht="18.75" hidden="1">
      <c r="A72" s="29" t="s">
        <v>99</v>
      </c>
      <c r="B72" s="32">
        <v>1000</v>
      </c>
      <c r="C72" s="32"/>
      <c r="D72" s="32"/>
      <c r="E72" s="44">
        <f aca="true" t="shared" si="8" ref="E72:F75">E73</f>
        <v>0</v>
      </c>
      <c r="F72" s="44">
        <f t="shared" si="8"/>
        <v>0</v>
      </c>
    </row>
    <row r="73" spans="1:6" s="33" customFormat="1" ht="18.75" hidden="1">
      <c r="A73" s="29" t="s">
        <v>102</v>
      </c>
      <c r="B73" s="32" t="s">
        <v>100</v>
      </c>
      <c r="C73" s="32"/>
      <c r="D73" s="32"/>
      <c r="E73" s="44">
        <f t="shared" si="8"/>
        <v>0</v>
      </c>
      <c r="F73" s="44">
        <f t="shared" si="8"/>
        <v>0</v>
      </c>
    </row>
    <row r="74" spans="1:6" s="33" customFormat="1" ht="80.25" customHeight="1" hidden="1">
      <c r="A74" s="74" t="s">
        <v>168</v>
      </c>
      <c r="B74" s="31" t="s">
        <v>100</v>
      </c>
      <c r="C74" s="31" t="s">
        <v>101</v>
      </c>
      <c r="D74" s="31"/>
      <c r="E74" s="45">
        <f t="shared" si="8"/>
        <v>0</v>
      </c>
      <c r="F74" s="45">
        <f t="shared" si="8"/>
        <v>0</v>
      </c>
    </row>
    <row r="75" spans="1:6" s="33" customFormat="1" ht="37.5" hidden="1">
      <c r="A75" s="34" t="s">
        <v>143</v>
      </c>
      <c r="B75" s="31">
        <v>1001</v>
      </c>
      <c r="C75" s="31" t="s">
        <v>141</v>
      </c>
      <c r="D75" s="31"/>
      <c r="E75" s="45">
        <f t="shared" si="8"/>
        <v>0</v>
      </c>
      <c r="F75" s="45">
        <f t="shared" si="8"/>
        <v>0</v>
      </c>
    </row>
    <row r="76" spans="1:6" s="33" customFormat="1" ht="18.75" hidden="1">
      <c r="A76" s="34" t="s">
        <v>144</v>
      </c>
      <c r="B76" s="31">
        <v>1001</v>
      </c>
      <c r="C76" s="31" t="s">
        <v>141</v>
      </c>
      <c r="D76" s="31" t="s">
        <v>142</v>
      </c>
      <c r="E76" s="75"/>
      <c r="F76" s="75"/>
    </row>
    <row r="77" spans="1:6" s="23" customFormat="1" ht="18.75">
      <c r="A77" s="4" t="s">
        <v>62</v>
      </c>
      <c r="B77" s="78" t="s">
        <v>145</v>
      </c>
      <c r="C77" s="79"/>
      <c r="D77" s="79"/>
      <c r="E77" s="93">
        <f>E78</f>
        <v>74500</v>
      </c>
      <c r="F77" s="93">
        <f>F78</f>
        <v>149300</v>
      </c>
    </row>
    <row r="78" spans="1:6" ht="18.75">
      <c r="A78" s="12" t="s">
        <v>62</v>
      </c>
      <c r="B78" s="77" t="s">
        <v>145</v>
      </c>
      <c r="C78" s="22">
        <v>9999999999</v>
      </c>
      <c r="D78" s="22"/>
      <c r="E78" s="94">
        <f>E79</f>
        <v>74500</v>
      </c>
      <c r="F78" s="94">
        <f>F79</f>
        <v>149300</v>
      </c>
    </row>
    <row r="79" spans="1:6" ht="18.75">
      <c r="A79" s="12" t="s">
        <v>62</v>
      </c>
      <c r="B79" s="77" t="s">
        <v>145</v>
      </c>
      <c r="C79" s="22">
        <v>9999999999</v>
      </c>
      <c r="D79" s="22">
        <v>999</v>
      </c>
      <c r="E79" s="95">
        <v>74500</v>
      </c>
      <c r="F79" s="96">
        <v>149300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49"/>
  <sheetViews>
    <sheetView zoomScale="70" zoomScaleNormal="70" zoomScalePageLayoutView="0" workbookViewId="0" topLeftCell="A1">
      <selection activeCell="D32" sqref="D32:D33"/>
    </sheetView>
  </sheetViews>
  <sheetFormatPr defaultColWidth="9.57421875" defaultRowHeight="15"/>
  <cols>
    <col min="1" max="1" width="55.7109375" style="26" customWidth="1"/>
    <col min="2" max="2" width="18.28125" style="21" customWidth="1"/>
    <col min="3" max="3" width="8.28125" style="21" customWidth="1"/>
    <col min="4" max="4" width="16.57421875" style="21" customWidth="1"/>
    <col min="5" max="251" width="9.140625" style="21" customWidth="1"/>
    <col min="252" max="252" width="55.7109375" style="21" customWidth="1"/>
    <col min="253" max="253" width="12.00390625" style="21" customWidth="1"/>
    <col min="254" max="254" width="8.28125" style="21" customWidth="1"/>
    <col min="255" max="255" width="11.7109375" style="21" customWidth="1"/>
    <col min="256" max="16384" width="9.57421875" style="21" bestFit="1" customWidth="1"/>
  </cols>
  <sheetData>
    <row r="1" spans="1:4" s="3" customFormat="1" ht="18.75">
      <c r="A1" s="123" t="s">
        <v>34</v>
      </c>
      <c r="B1" s="123"/>
      <c r="C1" s="123"/>
      <c r="D1" s="123"/>
    </row>
    <row r="2" spans="1:4" s="3" customFormat="1" ht="18.75">
      <c r="A2" s="123" t="s">
        <v>161</v>
      </c>
      <c r="B2" s="123"/>
      <c r="C2" s="123"/>
      <c r="D2" s="123"/>
    </row>
    <row r="3" spans="1:4" s="3" customFormat="1" ht="18.75">
      <c r="A3" s="123" t="s">
        <v>1</v>
      </c>
      <c r="B3" s="123"/>
      <c r="C3" s="123"/>
      <c r="D3" s="123"/>
    </row>
    <row r="4" spans="1:4" s="3" customFormat="1" ht="18.75">
      <c r="A4" s="127" t="str">
        <f>'Прил.4 по разд.'!A4:F4</f>
        <v>от ____  ________ 2021 года №_____</v>
      </c>
      <c r="B4" s="127"/>
      <c r="C4" s="127"/>
      <c r="D4" s="127"/>
    </row>
    <row r="5" spans="1:4" s="3" customFormat="1" ht="18.75">
      <c r="A5" s="123" t="s">
        <v>162</v>
      </c>
      <c r="B5" s="123"/>
      <c r="C5" s="123"/>
      <c r="D5" s="123"/>
    </row>
    <row r="6" spans="1:4" s="3" customFormat="1" ht="18.75">
      <c r="A6" s="123" t="s">
        <v>1</v>
      </c>
      <c r="B6" s="123"/>
      <c r="C6" s="123"/>
      <c r="D6" s="123"/>
    </row>
    <row r="7" spans="1:4" s="3" customFormat="1" ht="18.75">
      <c r="A7" s="123" t="str">
        <f>'Прил.4 по разд.'!A7:F7</f>
        <v>на 2022 год и плановый период 2023 и 2024 годов»</v>
      </c>
      <c r="B7" s="123"/>
      <c r="C7" s="123"/>
      <c r="D7" s="123"/>
    </row>
    <row r="8" spans="1:4" ht="18.75">
      <c r="A8" s="124"/>
      <c r="B8" s="124"/>
      <c r="C8" s="124"/>
      <c r="D8" s="124"/>
    </row>
    <row r="9" spans="1:4" ht="108.75" customHeight="1">
      <c r="A9" s="125" t="s">
        <v>173</v>
      </c>
      <c r="B9" s="125"/>
      <c r="C9" s="125"/>
      <c r="D9" s="125"/>
    </row>
    <row r="10" spans="1:4" s="26" customFormat="1" ht="18.75">
      <c r="A10" s="128"/>
      <c r="B10" s="128"/>
      <c r="C10" s="128"/>
      <c r="D10" s="128"/>
    </row>
    <row r="11" spans="1:4" s="26" customFormat="1" ht="18.75">
      <c r="A11" s="129" t="s">
        <v>36</v>
      </c>
      <c r="B11" s="129" t="s">
        <v>38</v>
      </c>
      <c r="C11" s="129" t="s">
        <v>39</v>
      </c>
      <c r="D11" s="129" t="s">
        <v>153</v>
      </c>
    </row>
    <row r="12" spans="1:4" s="26" customFormat="1" ht="43.5" customHeight="1">
      <c r="A12" s="130"/>
      <c r="B12" s="130"/>
      <c r="C12" s="130"/>
      <c r="D12" s="130"/>
    </row>
    <row r="13" spans="1:4" s="26" customFormat="1" ht="18.75">
      <c r="A13" s="27">
        <v>1</v>
      </c>
      <c r="B13" s="27">
        <v>2</v>
      </c>
      <c r="C13" s="27">
        <v>3</v>
      </c>
      <c r="D13" s="27">
        <v>4</v>
      </c>
    </row>
    <row r="14" spans="1:4" s="26" customFormat="1" ht="18.75">
      <c r="A14" s="37" t="s">
        <v>8</v>
      </c>
      <c r="B14" s="17"/>
      <c r="C14" s="17"/>
      <c r="D14" s="39">
        <f>D15+D18++D27+D30+D34+D43+D46</f>
        <v>4934800</v>
      </c>
    </row>
    <row r="15" spans="1:4" s="23" customFormat="1" ht="97.5" hidden="1">
      <c r="A15" s="83" t="s">
        <v>168</v>
      </c>
      <c r="B15" s="32" t="s">
        <v>101</v>
      </c>
      <c r="C15" s="32"/>
      <c r="D15" s="90">
        <f>D16</f>
        <v>0</v>
      </c>
    </row>
    <row r="16" spans="1:4" ht="37.5" hidden="1">
      <c r="A16" s="34" t="s">
        <v>143</v>
      </c>
      <c r="B16" s="31" t="s">
        <v>141</v>
      </c>
      <c r="C16" s="31"/>
      <c r="D16" s="91">
        <f>D17</f>
        <v>0</v>
      </c>
    </row>
    <row r="17" spans="1:4" ht="18.75" hidden="1">
      <c r="A17" s="34" t="s">
        <v>144</v>
      </c>
      <c r="B17" s="31" t="s">
        <v>141</v>
      </c>
      <c r="C17" s="31" t="s">
        <v>142</v>
      </c>
      <c r="D17" s="92"/>
    </row>
    <row r="18" spans="1:4" s="2" customFormat="1" ht="122.25" customHeight="1">
      <c r="A18" s="81" t="s">
        <v>164</v>
      </c>
      <c r="B18" s="16" t="s">
        <v>90</v>
      </c>
      <c r="C18" s="17"/>
      <c r="D18" s="87">
        <f>D19+D21+D25</f>
        <v>2240000</v>
      </c>
    </row>
    <row r="19" spans="1:4" s="23" customFormat="1" ht="18.75">
      <c r="A19" s="35" t="s">
        <v>86</v>
      </c>
      <c r="B19" s="18" t="s">
        <v>91</v>
      </c>
      <c r="C19" s="36"/>
      <c r="D19" s="88">
        <f>D20</f>
        <v>647000</v>
      </c>
    </row>
    <row r="20" spans="1:4" ht="123" customHeight="1">
      <c r="A20" s="35" t="s">
        <v>43</v>
      </c>
      <c r="B20" s="18" t="s">
        <v>91</v>
      </c>
      <c r="C20" s="36">
        <v>100</v>
      </c>
      <c r="D20" s="89">
        <v>647000</v>
      </c>
    </row>
    <row r="21" spans="1:4" s="23" customFormat="1" ht="37.5">
      <c r="A21" s="35" t="s">
        <v>42</v>
      </c>
      <c r="B21" s="18" t="s">
        <v>92</v>
      </c>
      <c r="C21" s="36"/>
      <c r="D21" s="88">
        <f>D22+D23+D24</f>
        <v>1592000</v>
      </c>
    </row>
    <row r="22" spans="1:4" s="23" customFormat="1" ht="120" customHeight="1">
      <c r="A22" s="35" t="s">
        <v>43</v>
      </c>
      <c r="B22" s="18" t="s">
        <v>92</v>
      </c>
      <c r="C22" s="36">
        <v>100</v>
      </c>
      <c r="D22" s="89">
        <v>973300</v>
      </c>
    </row>
    <row r="23" spans="1:4" ht="56.25">
      <c r="A23" s="35" t="s">
        <v>133</v>
      </c>
      <c r="B23" s="18" t="s">
        <v>92</v>
      </c>
      <c r="C23" s="36">
        <v>200</v>
      </c>
      <c r="D23" s="89">
        <v>535300</v>
      </c>
    </row>
    <row r="24" spans="1:4" s="23" customFormat="1" ht="18.75">
      <c r="A24" s="35" t="s">
        <v>45</v>
      </c>
      <c r="B24" s="18" t="s">
        <v>92</v>
      </c>
      <c r="C24" s="36">
        <v>800</v>
      </c>
      <c r="D24" s="89">
        <v>83400</v>
      </c>
    </row>
    <row r="25" spans="1:4" ht="18.75">
      <c r="A25" s="35" t="s">
        <v>51</v>
      </c>
      <c r="B25" s="18" t="s">
        <v>134</v>
      </c>
      <c r="C25" s="36"/>
      <c r="D25" s="88">
        <f>D26</f>
        <v>1000</v>
      </c>
    </row>
    <row r="26" spans="1:4" s="23" customFormat="1" ht="18.75">
      <c r="A26" s="35" t="s">
        <v>45</v>
      </c>
      <c r="B26" s="18" t="s">
        <v>134</v>
      </c>
      <c r="C26" s="36">
        <v>800</v>
      </c>
      <c r="D26" s="89">
        <v>1000</v>
      </c>
    </row>
    <row r="27" spans="1:4" s="23" customFormat="1" ht="117" hidden="1">
      <c r="A27" s="81" t="s">
        <v>165</v>
      </c>
      <c r="B27" s="17">
        <v>1200000000</v>
      </c>
      <c r="C27" s="17"/>
      <c r="D27" s="87">
        <f>D28</f>
        <v>0</v>
      </c>
    </row>
    <row r="28" spans="1:6" s="23" customFormat="1" ht="18.75" hidden="1">
      <c r="A28" s="35" t="s">
        <v>135</v>
      </c>
      <c r="B28" s="36">
        <v>1200092360</v>
      </c>
      <c r="C28" s="36"/>
      <c r="D28" s="88">
        <f>D29</f>
        <v>0</v>
      </c>
      <c r="E28" s="21"/>
      <c r="F28" s="21"/>
    </row>
    <row r="29" spans="1:4" s="23" customFormat="1" ht="18.75" hidden="1">
      <c r="A29" s="35" t="s">
        <v>45</v>
      </c>
      <c r="B29" s="36">
        <v>1200092360</v>
      </c>
      <c r="C29" s="36">
        <v>800</v>
      </c>
      <c r="D29" s="89"/>
    </row>
    <row r="30" spans="1:4" s="23" customFormat="1" ht="97.5">
      <c r="A30" s="81" t="s">
        <v>166</v>
      </c>
      <c r="B30" s="17">
        <v>1600000000</v>
      </c>
      <c r="C30" s="17"/>
      <c r="D30" s="87">
        <f>D31</f>
        <v>204100</v>
      </c>
    </row>
    <row r="31" spans="1:4" ht="37.5">
      <c r="A31" s="35" t="s">
        <v>79</v>
      </c>
      <c r="B31" s="36">
        <v>1600024300</v>
      </c>
      <c r="C31" s="36"/>
      <c r="D31" s="88">
        <f>SUM(D32:D33)</f>
        <v>204100</v>
      </c>
    </row>
    <row r="32" spans="1:4" ht="120" customHeight="1">
      <c r="A32" s="35" t="s">
        <v>43</v>
      </c>
      <c r="B32" s="36">
        <v>1600024300</v>
      </c>
      <c r="C32" s="36">
        <v>100</v>
      </c>
      <c r="D32" s="89">
        <v>139300</v>
      </c>
    </row>
    <row r="33" spans="1:4" ht="37.5">
      <c r="A33" s="35" t="s">
        <v>44</v>
      </c>
      <c r="B33" s="36">
        <v>1600024300</v>
      </c>
      <c r="C33" s="36">
        <v>200</v>
      </c>
      <c r="D33" s="89">
        <v>64800</v>
      </c>
    </row>
    <row r="34" spans="1:4" s="82" customFormat="1" ht="98.25" customHeight="1">
      <c r="A34" s="81" t="s">
        <v>167</v>
      </c>
      <c r="B34" s="17">
        <v>2000000000</v>
      </c>
      <c r="C34" s="17"/>
      <c r="D34" s="87">
        <f>D35+D37+D39+D41</f>
        <v>828700</v>
      </c>
    </row>
    <row r="35" spans="1:4" ht="38.25" customHeight="1">
      <c r="A35" s="35" t="s">
        <v>61</v>
      </c>
      <c r="B35" s="36">
        <v>2000006050</v>
      </c>
      <c r="C35" s="36"/>
      <c r="D35" s="88">
        <f>SUM(D36:D36)</f>
        <v>269800</v>
      </c>
    </row>
    <row r="36" spans="1:4" ht="37.5">
      <c r="A36" s="35" t="s">
        <v>44</v>
      </c>
      <c r="B36" s="36">
        <v>2000006050</v>
      </c>
      <c r="C36" s="36">
        <v>200</v>
      </c>
      <c r="D36" s="89">
        <v>269800</v>
      </c>
    </row>
    <row r="37" spans="1:4" ht="24.75" customHeight="1">
      <c r="A37" s="35" t="s">
        <v>138</v>
      </c>
      <c r="B37" s="36">
        <v>2000006400</v>
      </c>
      <c r="C37" s="36"/>
      <c r="D37" s="88">
        <f>D38</f>
        <v>10000</v>
      </c>
    </row>
    <row r="38" spans="1:4" ht="37.5">
      <c r="A38" s="35" t="s">
        <v>44</v>
      </c>
      <c r="B38" s="36">
        <v>2000006400</v>
      </c>
      <c r="C38" s="36">
        <v>200</v>
      </c>
      <c r="D38" s="89">
        <v>10000</v>
      </c>
    </row>
    <row r="39" spans="1:4" ht="150">
      <c r="A39" s="35" t="s">
        <v>139</v>
      </c>
      <c r="B39" s="36">
        <v>2000074040</v>
      </c>
      <c r="C39" s="36"/>
      <c r="D39" s="88">
        <f>D40</f>
        <v>500000</v>
      </c>
    </row>
    <row r="40" spans="1:4" ht="37.5">
      <c r="A40" s="35" t="s">
        <v>44</v>
      </c>
      <c r="B40" s="36">
        <v>2000074040</v>
      </c>
      <c r="C40" s="36">
        <v>200</v>
      </c>
      <c r="D40" s="89">
        <v>500000</v>
      </c>
    </row>
    <row r="41" spans="1:4" ht="37.5">
      <c r="A41" s="35" t="s">
        <v>140</v>
      </c>
      <c r="B41" s="36">
        <v>2000041200</v>
      </c>
      <c r="C41" s="36"/>
      <c r="D41" s="88">
        <f>D42</f>
        <v>48900</v>
      </c>
    </row>
    <row r="42" spans="1:4" ht="37.5">
      <c r="A42" s="35" t="s">
        <v>44</v>
      </c>
      <c r="B42" s="36">
        <v>2000041200</v>
      </c>
      <c r="C42" s="36">
        <v>200</v>
      </c>
      <c r="D42" s="89">
        <v>48900</v>
      </c>
    </row>
    <row r="43" spans="1:4" s="23" customFormat="1" ht="78">
      <c r="A43" s="83" t="s">
        <v>98</v>
      </c>
      <c r="B43" s="17">
        <v>2100000000</v>
      </c>
      <c r="C43" s="17"/>
      <c r="D43" s="87">
        <f>D44</f>
        <v>1600000</v>
      </c>
    </row>
    <row r="44" spans="1:4" ht="18.75">
      <c r="A44" s="35" t="s">
        <v>80</v>
      </c>
      <c r="B44" s="36">
        <v>2100003150</v>
      </c>
      <c r="C44" s="36"/>
      <c r="D44" s="88">
        <f>D45</f>
        <v>1600000</v>
      </c>
    </row>
    <row r="45" spans="1:4" s="40" customFormat="1" ht="46.5" customHeight="1">
      <c r="A45" s="35" t="s">
        <v>44</v>
      </c>
      <c r="B45" s="36">
        <v>2100003150</v>
      </c>
      <c r="C45" s="36">
        <v>200</v>
      </c>
      <c r="D45" s="89">
        <v>1600000</v>
      </c>
    </row>
    <row r="46" spans="1:4" s="23" customFormat="1" ht="19.5">
      <c r="A46" s="81" t="s">
        <v>50</v>
      </c>
      <c r="B46" s="17">
        <v>9900000000</v>
      </c>
      <c r="C46" s="17"/>
      <c r="D46" s="87">
        <f>D47</f>
        <v>62000</v>
      </c>
    </row>
    <row r="47" spans="1:4" s="23" customFormat="1" ht="56.25">
      <c r="A47" s="35" t="s">
        <v>136</v>
      </c>
      <c r="B47" s="36">
        <v>9900051180</v>
      </c>
      <c r="C47" s="36"/>
      <c r="D47" s="88">
        <f>D48+D49</f>
        <v>62000</v>
      </c>
    </row>
    <row r="48" spans="1:4" ht="112.5">
      <c r="A48" s="35" t="s">
        <v>43</v>
      </c>
      <c r="B48" s="36">
        <v>9900051180</v>
      </c>
      <c r="C48" s="36">
        <v>100</v>
      </c>
      <c r="D48" s="89">
        <v>57000</v>
      </c>
    </row>
    <row r="49" spans="1:4" ht="37.5">
      <c r="A49" s="35" t="s">
        <v>44</v>
      </c>
      <c r="B49" s="36">
        <v>9900051180</v>
      </c>
      <c r="C49" s="36">
        <v>200</v>
      </c>
      <c r="D49" s="89">
        <v>5000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6:D6"/>
    <mergeCell ref="A1:D1"/>
    <mergeCell ref="A2:D2"/>
    <mergeCell ref="A3:D3"/>
    <mergeCell ref="A4:D4"/>
    <mergeCell ref="A5:D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2"/>
  <sheetViews>
    <sheetView zoomScale="70" zoomScaleNormal="70" zoomScalePageLayoutView="0" workbookViewId="0" topLeftCell="A1">
      <selection activeCell="D37" sqref="D37:E37"/>
    </sheetView>
  </sheetViews>
  <sheetFormatPr defaultColWidth="14.421875" defaultRowHeight="15"/>
  <cols>
    <col min="1" max="1" width="55.7109375" style="26" customWidth="1"/>
    <col min="2" max="2" width="16.28125" style="21" customWidth="1"/>
    <col min="3" max="3" width="8.28125" style="21" customWidth="1"/>
    <col min="4" max="4" width="17.28125" style="21" customWidth="1"/>
    <col min="5" max="5" width="18.140625" style="21" customWidth="1"/>
    <col min="6" max="252" width="9.140625" style="21" customWidth="1"/>
    <col min="253" max="253" width="55.7109375" style="21" customWidth="1"/>
    <col min="254" max="254" width="12.00390625" style="21" customWidth="1"/>
    <col min="255" max="255" width="8.28125" style="21" customWidth="1"/>
    <col min="256" max="16384" width="14.421875" style="21" customWidth="1"/>
  </cols>
  <sheetData>
    <row r="1" spans="1:5" s="3" customFormat="1" ht="18.75">
      <c r="A1" s="123" t="s">
        <v>35</v>
      </c>
      <c r="B1" s="123"/>
      <c r="C1" s="123"/>
      <c r="D1" s="123"/>
      <c r="E1" s="123"/>
    </row>
    <row r="2" spans="1:5" s="3" customFormat="1" ht="18.75" customHeight="1">
      <c r="A2" s="123" t="s">
        <v>161</v>
      </c>
      <c r="B2" s="123"/>
      <c r="C2" s="123"/>
      <c r="D2" s="123"/>
      <c r="E2" s="123"/>
    </row>
    <row r="3" spans="1:5" s="3" customFormat="1" ht="18.75" customHeight="1">
      <c r="A3" s="123" t="s">
        <v>1</v>
      </c>
      <c r="B3" s="123"/>
      <c r="C3" s="123"/>
      <c r="D3" s="123"/>
      <c r="E3" s="123"/>
    </row>
    <row r="4" spans="1:5" s="3" customFormat="1" ht="18.75">
      <c r="A4" s="127" t="str">
        <f>'Прил.5 цел.ст.'!A4:D4</f>
        <v>от ____  ________ 2021 года №_____</v>
      </c>
      <c r="B4" s="127"/>
      <c r="C4" s="127"/>
      <c r="D4" s="127"/>
      <c r="E4" s="127"/>
    </row>
    <row r="5" spans="1:5" s="3" customFormat="1" ht="18.75" customHeight="1">
      <c r="A5" s="123" t="s">
        <v>162</v>
      </c>
      <c r="B5" s="123"/>
      <c r="C5" s="123"/>
      <c r="D5" s="123"/>
      <c r="E5" s="123"/>
    </row>
    <row r="6" spans="1:5" s="3" customFormat="1" ht="18.75" customHeight="1">
      <c r="A6" s="123" t="s">
        <v>1</v>
      </c>
      <c r="B6" s="123"/>
      <c r="C6" s="123"/>
      <c r="D6" s="123"/>
      <c r="E6" s="123"/>
    </row>
    <row r="7" spans="1:5" s="3" customFormat="1" ht="18.75" customHeight="1">
      <c r="A7" s="123" t="str">
        <f>'Прил.5 цел.ст.'!A7:D7</f>
        <v>на 2022 год и плановый период 2023 и 2024 годов»</v>
      </c>
      <c r="B7" s="123"/>
      <c r="C7" s="123"/>
      <c r="D7" s="123"/>
      <c r="E7" s="123"/>
    </row>
    <row r="8" spans="1:4" ht="18.75">
      <c r="A8" s="124"/>
      <c r="B8" s="124"/>
      <c r="C8" s="124"/>
      <c r="D8" s="124"/>
    </row>
    <row r="9" spans="1:5" ht="102.75" customHeight="1">
      <c r="A9" s="132" t="s">
        <v>174</v>
      </c>
      <c r="B9" s="132"/>
      <c r="C9" s="132"/>
      <c r="D9" s="132"/>
      <c r="E9" s="132"/>
    </row>
    <row r="10" spans="1:5" s="26" customFormat="1" ht="18.75">
      <c r="A10" s="128"/>
      <c r="B10" s="128"/>
      <c r="C10" s="128"/>
      <c r="D10" s="128"/>
      <c r="E10" s="128"/>
    </row>
    <row r="11" spans="1:5" s="26" customFormat="1" ht="18.75">
      <c r="A11" s="129" t="s">
        <v>36</v>
      </c>
      <c r="B11" s="129" t="s">
        <v>38</v>
      </c>
      <c r="C11" s="129" t="s">
        <v>39</v>
      </c>
      <c r="D11" s="131" t="s">
        <v>153</v>
      </c>
      <c r="E11" s="131"/>
    </row>
    <row r="12" spans="1:5" s="26" customFormat="1" ht="18.75">
      <c r="A12" s="130"/>
      <c r="B12" s="130"/>
      <c r="C12" s="130"/>
      <c r="D12" s="10" t="s">
        <v>125</v>
      </c>
      <c r="E12" s="28" t="s">
        <v>150</v>
      </c>
    </row>
    <row r="13" spans="1:5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</row>
    <row r="14" spans="1:5" s="26" customFormat="1" ht="18.75">
      <c r="A14" s="37" t="s">
        <v>8</v>
      </c>
      <c r="B14" s="17"/>
      <c r="C14" s="17"/>
      <c r="D14" s="39">
        <f>D15+D18++D27+D30+D34+D44+D47+D51</f>
        <v>3106700</v>
      </c>
      <c r="E14" s="39">
        <f>E15+E18++E27+E30+E34+E44+E47+E51</f>
        <v>3104700</v>
      </c>
    </row>
    <row r="15" spans="1:5" s="23" customFormat="1" ht="97.5" hidden="1">
      <c r="A15" s="83" t="s">
        <v>168</v>
      </c>
      <c r="B15" s="32" t="s">
        <v>101</v>
      </c>
      <c r="C15" s="32"/>
      <c r="D15" s="90">
        <f>D16</f>
        <v>0</v>
      </c>
      <c r="E15" s="90">
        <f>E16</f>
        <v>0</v>
      </c>
    </row>
    <row r="16" spans="1:5" ht="37.5" hidden="1">
      <c r="A16" s="34" t="s">
        <v>143</v>
      </c>
      <c r="B16" s="31" t="s">
        <v>141</v>
      </c>
      <c r="C16" s="31"/>
      <c r="D16" s="91">
        <f>D17</f>
        <v>0</v>
      </c>
      <c r="E16" s="91">
        <f>E17</f>
        <v>0</v>
      </c>
    </row>
    <row r="17" spans="1:5" ht="18.75" hidden="1">
      <c r="A17" s="34" t="s">
        <v>144</v>
      </c>
      <c r="B17" s="31" t="s">
        <v>141</v>
      </c>
      <c r="C17" s="31" t="s">
        <v>142</v>
      </c>
      <c r="D17" s="92"/>
      <c r="E17" s="92"/>
    </row>
    <row r="18" spans="1:5" s="2" customFormat="1" ht="114" customHeight="1">
      <c r="A18" s="81" t="s">
        <v>164</v>
      </c>
      <c r="B18" s="16" t="s">
        <v>90</v>
      </c>
      <c r="C18" s="17"/>
      <c r="D18" s="87">
        <f>D19+D21+D25</f>
        <v>2242200</v>
      </c>
      <c r="E18" s="87">
        <f>E19+E21+E25</f>
        <v>2244400</v>
      </c>
    </row>
    <row r="19" spans="1:5" s="23" customFormat="1" ht="18.75">
      <c r="A19" s="35" t="s">
        <v>86</v>
      </c>
      <c r="B19" s="18" t="s">
        <v>91</v>
      </c>
      <c r="C19" s="36"/>
      <c r="D19" s="88">
        <f>D20</f>
        <v>647000</v>
      </c>
      <c r="E19" s="88">
        <f>E20</f>
        <v>647000</v>
      </c>
    </row>
    <row r="20" spans="1:5" ht="90" customHeight="1">
      <c r="A20" s="35" t="s">
        <v>43</v>
      </c>
      <c r="B20" s="18" t="s">
        <v>91</v>
      </c>
      <c r="C20" s="36">
        <v>100</v>
      </c>
      <c r="D20" s="89">
        <v>647000</v>
      </c>
      <c r="E20" s="89">
        <v>647000</v>
      </c>
    </row>
    <row r="21" spans="1:5" s="23" customFormat="1" ht="37.5">
      <c r="A21" s="35" t="s">
        <v>42</v>
      </c>
      <c r="B21" s="18" t="s">
        <v>92</v>
      </c>
      <c r="C21" s="36"/>
      <c r="D21" s="88">
        <f>D22+D23+D24</f>
        <v>1594200</v>
      </c>
      <c r="E21" s="88">
        <f>E22+E23+E24</f>
        <v>1596400</v>
      </c>
    </row>
    <row r="22" spans="1:5" s="23" customFormat="1" ht="112.5">
      <c r="A22" s="35" t="s">
        <v>43</v>
      </c>
      <c r="B22" s="18" t="s">
        <v>92</v>
      </c>
      <c r="C22" s="36">
        <v>100</v>
      </c>
      <c r="D22" s="89">
        <v>973300</v>
      </c>
      <c r="E22" s="89">
        <v>973300</v>
      </c>
    </row>
    <row r="23" spans="1:5" ht="56.25">
      <c r="A23" s="35" t="s">
        <v>133</v>
      </c>
      <c r="B23" s="18" t="s">
        <v>92</v>
      </c>
      <c r="C23" s="36">
        <v>200</v>
      </c>
      <c r="D23" s="89">
        <v>537500</v>
      </c>
      <c r="E23" s="89">
        <v>539700</v>
      </c>
    </row>
    <row r="24" spans="1:5" s="23" customFormat="1" ht="18.75">
      <c r="A24" s="35" t="s">
        <v>45</v>
      </c>
      <c r="B24" s="18" t="s">
        <v>92</v>
      </c>
      <c r="C24" s="36">
        <v>800</v>
      </c>
      <c r="D24" s="89">
        <v>83400</v>
      </c>
      <c r="E24" s="89">
        <v>83400</v>
      </c>
    </row>
    <row r="25" spans="1:5" ht="18.75">
      <c r="A25" s="35" t="s">
        <v>51</v>
      </c>
      <c r="B25" s="18" t="s">
        <v>134</v>
      </c>
      <c r="C25" s="36"/>
      <c r="D25" s="88">
        <f>D26</f>
        <v>1000</v>
      </c>
      <c r="E25" s="88">
        <f>E26</f>
        <v>1000</v>
      </c>
    </row>
    <row r="26" spans="1:5" s="23" customFormat="1" ht="18.75">
      <c r="A26" s="35" t="s">
        <v>45</v>
      </c>
      <c r="B26" s="18" t="s">
        <v>134</v>
      </c>
      <c r="C26" s="36">
        <v>800</v>
      </c>
      <c r="D26" s="89">
        <v>1000</v>
      </c>
      <c r="E26" s="89">
        <v>1000</v>
      </c>
    </row>
    <row r="27" spans="1:5" s="23" customFormat="1" ht="117" hidden="1">
      <c r="A27" s="81" t="s">
        <v>165</v>
      </c>
      <c r="B27" s="17">
        <v>1200000000</v>
      </c>
      <c r="C27" s="17"/>
      <c r="D27" s="87">
        <f>D28</f>
        <v>0</v>
      </c>
      <c r="E27" s="87">
        <f>E28</f>
        <v>0</v>
      </c>
    </row>
    <row r="28" spans="1:6" s="23" customFormat="1" ht="18.75" hidden="1">
      <c r="A28" s="35" t="s">
        <v>135</v>
      </c>
      <c r="B28" s="36">
        <v>1200092360</v>
      </c>
      <c r="C28" s="36"/>
      <c r="D28" s="88">
        <f>D29</f>
        <v>0</v>
      </c>
      <c r="E28" s="88">
        <f>E29</f>
        <v>0</v>
      </c>
      <c r="F28" s="21"/>
    </row>
    <row r="29" spans="1:5" s="23" customFormat="1" ht="18.75" hidden="1">
      <c r="A29" s="35" t="s">
        <v>45</v>
      </c>
      <c r="B29" s="36">
        <v>1200092360</v>
      </c>
      <c r="C29" s="36">
        <v>800</v>
      </c>
      <c r="D29" s="89"/>
      <c r="E29" s="89"/>
    </row>
    <row r="30" spans="1:5" s="23" customFormat="1" ht="97.5">
      <c r="A30" s="81" t="s">
        <v>166</v>
      </c>
      <c r="B30" s="17">
        <v>1600000000</v>
      </c>
      <c r="C30" s="17"/>
      <c r="D30" s="87">
        <f>D31</f>
        <v>204100</v>
      </c>
      <c r="E30" s="87">
        <f>E31</f>
        <v>204100</v>
      </c>
    </row>
    <row r="31" spans="1:5" ht="37.5">
      <c r="A31" s="35" t="s">
        <v>79</v>
      </c>
      <c r="B31" s="36">
        <v>1600024300</v>
      </c>
      <c r="C31" s="36"/>
      <c r="D31" s="88">
        <f>SUM(D32:D33)</f>
        <v>204100</v>
      </c>
      <c r="E31" s="88">
        <f>SUM(E32:E33)</f>
        <v>204100</v>
      </c>
    </row>
    <row r="32" spans="1:5" ht="112.5">
      <c r="A32" s="35" t="s">
        <v>43</v>
      </c>
      <c r="B32" s="36">
        <v>1600024300</v>
      </c>
      <c r="C32" s="36">
        <v>100</v>
      </c>
      <c r="D32" s="89">
        <v>139300</v>
      </c>
      <c r="E32" s="89">
        <v>139300</v>
      </c>
    </row>
    <row r="33" spans="1:5" ht="37.5">
      <c r="A33" s="35" t="s">
        <v>44</v>
      </c>
      <c r="B33" s="36">
        <v>1600024300</v>
      </c>
      <c r="C33" s="36">
        <v>200</v>
      </c>
      <c r="D33" s="89">
        <v>64800</v>
      </c>
      <c r="E33" s="89">
        <v>64800</v>
      </c>
    </row>
    <row r="34" spans="1:5" s="82" customFormat="1" ht="122.25" customHeight="1">
      <c r="A34" s="81" t="s">
        <v>167</v>
      </c>
      <c r="B34" s="17">
        <v>2000000000</v>
      </c>
      <c r="C34" s="17"/>
      <c r="D34" s="87">
        <f>D35+D38+D42</f>
        <v>223900</v>
      </c>
      <c r="E34" s="87">
        <f>E35+E38+E42</f>
        <v>144900</v>
      </c>
    </row>
    <row r="35" spans="1:5" ht="36.75" customHeight="1">
      <c r="A35" s="35" t="s">
        <v>61</v>
      </c>
      <c r="B35" s="36">
        <v>2000006050</v>
      </c>
      <c r="C35" s="36"/>
      <c r="D35" s="88">
        <f>SUM(D36:D37)</f>
        <v>165000</v>
      </c>
      <c r="E35" s="88">
        <f>SUM(E36:E37)</f>
        <v>96000</v>
      </c>
    </row>
    <row r="36" spans="1:5" ht="120" customHeight="1" hidden="1">
      <c r="A36" s="35"/>
      <c r="B36" s="36"/>
      <c r="C36" s="36"/>
      <c r="D36" s="89"/>
      <c r="E36" s="89"/>
    </row>
    <row r="37" spans="1:5" ht="37.5">
      <c r="A37" s="35" t="s">
        <v>44</v>
      </c>
      <c r="B37" s="36">
        <v>2000006050</v>
      </c>
      <c r="C37" s="36">
        <v>200</v>
      </c>
      <c r="D37" s="89">
        <v>165000</v>
      </c>
      <c r="E37" s="89">
        <v>96000</v>
      </c>
    </row>
    <row r="38" spans="1:5" ht="27.75" customHeight="1">
      <c r="A38" s="35" t="s">
        <v>138</v>
      </c>
      <c r="B38" s="36">
        <v>2000006400</v>
      </c>
      <c r="C38" s="36"/>
      <c r="D38" s="88">
        <f>D39</f>
        <v>10000</v>
      </c>
      <c r="E38" s="88">
        <f>E39</f>
        <v>0</v>
      </c>
    </row>
    <row r="39" spans="1:5" ht="37.5">
      <c r="A39" s="35" t="s">
        <v>44</v>
      </c>
      <c r="B39" s="36">
        <v>2000006400</v>
      </c>
      <c r="C39" s="36">
        <v>200</v>
      </c>
      <c r="D39" s="89">
        <v>10000</v>
      </c>
      <c r="E39" s="89">
        <v>0</v>
      </c>
    </row>
    <row r="40" spans="1:5" ht="150">
      <c r="A40" s="35" t="s">
        <v>139</v>
      </c>
      <c r="B40" s="36">
        <v>2000074040</v>
      </c>
      <c r="C40" s="36"/>
      <c r="D40" s="88">
        <f>D41</f>
        <v>0</v>
      </c>
      <c r="E40" s="88">
        <f>E41</f>
        <v>0</v>
      </c>
    </row>
    <row r="41" spans="1:5" ht="37.5">
      <c r="A41" s="35" t="s">
        <v>44</v>
      </c>
      <c r="B41" s="36">
        <v>2000074040</v>
      </c>
      <c r="C41" s="36">
        <v>200</v>
      </c>
      <c r="D41" s="89">
        <v>0</v>
      </c>
      <c r="E41" s="89">
        <v>0</v>
      </c>
    </row>
    <row r="42" spans="1:5" ht="37.5">
      <c r="A42" s="35" t="s">
        <v>140</v>
      </c>
      <c r="B42" s="36">
        <v>2000041200</v>
      </c>
      <c r="C42" s="36"/>
      <c r="D42" s="88">
        <f>D43</f>
        <v>48900</v>
      </c>
      <c r="E42" s="88">
        <f>E43</f>
        <v>48900</v>
      </c>
    </row>
    <row r="43" spans="1:5" ht="37.5">
      <c r="A43" s="35" t="s">
        <v>44</v>
      </c>
      <c r="B43" s="36">
        <v>2000041200</v>
      </c>
      <c r="C43" s="36">
        <v>200</v>
      </c>
      <c r="D43" s="89">
        <v>48900</v>
      </c>
      <c r="E43" s="89">
        <v>48900</v>
      </c>
    </row>
    <row r="44" spans="1:5" s="23" customFormat="1" ht="78">
      <c r="A44" s="83" t="s">
        <v>98</v>
      </c>
      <c r="B44" s="17">
        <v>2100000000</v>
      </c>
      <c r="C44" s="17"/>
      <c r="D44" s="87">
        <f>D45</f>
        <v>300000</v>
      </c>
      <c r="E44" s="87">
        <f>E45</f>
        <v>300000</v>
      </c>
    </row>
    <row r="45" spans="1:5" ht="18.75">
      <c r="A45" s="35" t="s">
        <v>80</v>
      </c>
      <c r="B45" s="36">
        <v>2100003150</v>
      </c>
      <c r="C45" s="36"/>
      <c r="D45" s="88">
        <f>D46</f>
        <v>300000</v>
      </c>
      <c r="E45" s="88">
        <f>E46</f>
        <v>300000</v>
      </c>
    </row>
    <row r="46" spans="1:5" s="40" customFormat="1" ht="37.5">
      <c r="A46" s="35" t="s">
        <v>44</v>
      </c>
      <c r="B46" s="36">
        <v>2100003150</v>
      </c>
      <c r="C46" s="36">
        <v>200</v>
      </c>
      <c r="D46" s="89">
        <v>300000</v>
      </c>
      <c r="E46" s="89">
        <v>300000</v>
      </c>
    </row>
    <row r="47" spans="1:5" s="23" customFormat="1" ht="19.5">
      <c r="A47" s="81" t="s">
        <v>50</v>
      </c>
      <c r="B47" s="17">
        <v>9900000000</v>
      </c>
      <c r="C47" s="17"/>
      <c r="D47" s="87">
        <f>D48</f>
        <v>62000</v>
      </c>
      <c r="E47" s="87">
        <f>E48</f>
        <v>62000</v>
      </c>
    </row>
    <row r="48" spans="1:5" s="23" customFormat="1" ht="56.25">
      <c r="A48" s="35" t="s">
        <v>136</v>
      </c>
      <c r="B48" s="36">
        <v>9900051180</v>
      </c>
      <c r="C48" s="36"/>
      <c r="D48" s="88">
        <f>D49+D50</f>
        <v>62000</v>
      </c>
      <c r="E48" s="88">
        <f>E49+E50</f>
        <v>62000</v>
      </c>
    </row>
    <row r="49" spans="1:5" ht="112.5">
      <c r="A49" s="35" t="s">
        <v>43</v>
      </c>
      <c r="B49" s="36">
        <v>9900051180</v>
      </c>
      <c r="C49" s="36">
        <v>100</v>
      </c>
      <c r="D49" s="89">
        <v>57000</v>
      </c>
      <c r="E49" s="89">
        <v>57000</v>
      </c>
    </row>
    <row r="50" spans="1:5" ht="37.5">
      <c r="A50" s="35" t="s">
        <v>44</v>
      </c>
      <c r="B50" s="36">
        <v>9900051180</v>
      </c>
      <c r="C50" s="36">
        <v>200</v>
      </c>
      <c r="D50" s="89">
        <v>5000</v>
      </c>
      <c r="E50" s="89">
        <v>5000</v>
      </c>
    </row>
    <row r="51" spans="1:5" s="23" customFormat="1" ht="18.75">
      <c r="A51" s="4" t="s">
        <v>62</v>
      </c>
      <c r="B51" s="20">
        <v>9999999999</v>
      </c>
      <c r="C51" s="20"/>
      <c r="D51" s="24">
        <f>D52</f>
        <v>74500</v>
      </c>
      <c r="E51" s="24">
        <f>E52</f>
        <v>149300</v>
      </c>
    </row>
    <row r="52" spans="1:5" ht="18.75">
      <c r="A52" s="12" t="s">
        <v>62</v>
      </c>
      <c r="B52" s="22">
        <v>9999999999</v>
      </c>
      <c r="C52" s="22">
        <v>999</v>
      </c>
      <c r="D52" s="80">
        <v>74500</v>
      </c>
      <c r="E52" s="80">
        <v>149300</v>
      </c>
    </row>
  </sheetData>
  <sheetProtection/>
  <mergeCells count="14">
    <mergeCell ref="A7:E7"/>
    <mergeCell ref="A8:D8"/>
    <mergeCell ref="A9:E9"/>
    <mergeCell ref="A10:E10"/>
    <mergeCell ref="A11:A12"/>
    <mergeCell ref="B11:B12"/>
    <mergeCell ref="C11:C12"/>
    <mergeCell ref="D11:E11"/>
    <mergeCell ref="A6:E6"/>
    <mergeCell ref="A1:E1"/>
    <mergeCell ref="A2:E2"/>
    <mergeCell ref="A3:E3"/>
    <mergeCell ref="A4:E4"/>
    <mergeCell ref="A5:E5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48"/>
  <sheetViews>
    <sheetView zoomScale="70" zoomScaleNormal="70" zoomScalePageLayoutView="0" workbookViewId="0" topLeftCell="A1">
      <selection activeCell="G21" sqref="G21"/>
    </sheetView>
  </sheetViews>
  <sheetFormatPr defaultColWidth="9.140625" defaultRowHeight="15"/>
  <cols>
    <col min="1" max="1" width="56.00390625" style="26" customWidth="1"/>
    <col min="2" max="2" width="9.421875" style="26" customWidth="1"/>
    <col min="3" max="3" width="15.28125" style="21" customWidth="1"/>
    <col min="4" max="4" width="8.28125" style="21" customWidth="1"/>
    <col min="5" max="5" width="17.00390625" style="46" customWidth="1"/>
    <col min="6" max="6" width="9.57421875" style="21" bestFit="1" customWidth="1"/>
    <col min="7" max="16384" width="9.140625" style="21" customWidth="1"/>
  </cols>
  <sheetData>
    <row r="1" spans="1:5" s="3" customFormat="1" ht="18.75">
      <c r="A1" s="123" t="s">
        <v>89</v>
      </c>
      <c r="B1" s="123"/>
      <c r="C1" s="123"/>
      <c r="D1" s="123"/>
      <c r="E1" s="123"/>
    </row>
    <row r="2" spans="1:5" s="3" customFormat="1" ht="18.75">
      <c r="A2" s="123" t="s">
        <v>161</v>
      </c>
      <c r="B2" s="123"/>
      <c r="C2" s="123"/>
      <c r="D2" s="123"/>
      <c r="E2" s="123"/>
    </row>
    <row r="3" spans="1:5" s="3" customFormat="1" ht="18.75">
      <c r="A3" s="123" t="s">
        <v>1</v>
      </c>
      <c r="B3" s="123"/>
      <c r="C3" s="123"/>
      <c r="D3" s="123"/>
      <c r="E3" s="123"/>
    </row>
    <row r="4" spans="1:5" s="3" customFormat="1" ht="18.75">
      <c r="A4" s="127" t="str">
        <f>'Прил.6 цел.ст.'!A4:E4</f>
        <v>от ____  ________ 2021 года №_____</v>
      </c>
      <c r="B4" s="127"/>
      <c r="C4" s="127"/>
      <c r="D4" s="127"/>
      <c r="E4" s="127"/>
    </row>
    <row r="5" spans="1:5" s="3" customFormat="1" ht="18.75">
      <c r="A5" s="123" t="s">
        <v>162</v>
      </c>
      <c r="B5" s="123"/>
      <c r="C5" s="123"/>
      <c r="D5" s="123"/>
      <c r="E5" s="123"/>
    </row>
    <row r="6" spans="1:5" s="3" customFormat="1" ht="18.75">
      <c r="A6" s="123" t="s">
        <v>1</v>
      </c>
      <c r="B6" s="123"/>
      <c r="C6" s="123"/>
      <c r="D6" s="123"/>
      <c r="E6" s="123"/>
    </row>
    <row r="7" spans="1:5" s="3" customFormat="1" ht="18.75">
      <c r="A7" s="123" t="str">
        <f>'Прил.6 цел.ст.'!A7:E7</f>
        <v>на 2022 год и плановый период 2023 и 2024 годов»</v>
      </c>
      <c r="B7" s="123"/>
      <c r="C7" s="123"/>
      <c r="D7" s="123"/>
      <c r="E7" s="123"/>
    </row>
    <row r="8" spans="1:5" ht="18.75">
      <c r="A8" s="124"/>
      <c r="B8" s="124"/>
      <c r="C8" s="124"/>
      <c r="D8" s="124"/>
      <c r="E8" s="124"/>
    </row>
    <row r="9" spans="1:6" ht="59.25" customHeight="1">
      <c r="A9" s="125" t="s">
        <v>170</v>
      </c>
      <c r="B9" s="125"/>
      <c r="C9" s="125"/>
      <c r="D9" s="125"/>
      <c r="E9" s="125"/>
      <c r="F9" s="2"/>
    </row>
    <row r="10" spans="1:5" s="26" customFormat="1" ht="18.75">
      <c r="A10" s="128"/>
      <c r="B10" s="128"/>
      <c r="C10" s="128"/>
      <c r="D10" s="128"/>
      <c r="E10" s="128"/>
    </row>
    <row r="11" spans="1:6" s="26" customFormat="1" ht="30" customHeight="1">
      <c r="A11" s="129" t="s">
        <v>36</v>
      </c>
      <c r="B11" s="133" t="s">
        <v>63</v>
      </c>
      <c r="C11" s="133" t="s">
        <v>38</v>
      </c>
      <c r="D11" s="133" t="s">
        <v>39</v>
      </c>
      <c r="E11" s="135" t="s">
        <v>153</v>
      </c>
      <c r="F11" s="25"/>
    </row>
    <row r="12" spans="1:5" s="26" customFormat="1" ht="18.75">
      <c r="A12" s="130"/>
      <c r="B12" s="134"/>
      <c r="C12" s="134"/>
      <c r="D12" s="134"/>
      <c r="E12" s="136"/>
    </row>
    <row r="13" spans="1:9" s="26" customFormat="1" ht="18.75">
      <c r="A13" s="27">
        <v>1</v>
      </c>
      <c r="B13" s="27">
        <v>2</v>
      </c>
      <c r="C13" s="27">
        <v>3</v>
      </c>
      <c r="D13" s="27">
        <v>4</v>
      </c>
      <c r="E13" s="48">
        <v>5</v>
      </c>
      <c r="I13" s="47"/>
    </row>
    <row r="14" spans="1:6" s="26" customFormat="1" ht="18.75">
      <c r="A14" s="37" t="s">
        <v>8</v>
      </c>
      <c r="B14" s="4"/>
      <c r="C14" s="17"/>
      <c r="D14" s="17"/>
      <c r="E14" s="39">
        <f>E15</f>
        <v>4934800</v>
      </c>
      <c r="F14" s="25"/>
    </row>
    <row r="15" spans="1:6" s="26" customFormat="1" ht="75">
      <c r="A15" s="37" t="s">
        <v>171</v>
      </c>
      <c r="B15" s="4">
        <v>791</v>
      </c>
      <c r="C15" s="17"/>
      <c r="D15" s="17"/>
      <c r="E15" s="39">
        <f>E19+E28+E32+E42+E45</f>
        <v>4934800</v>
      </c>
      <c r="F15" s="25"/>
    </row>
    <row r="16" spans="1:6" s="26" customFormat="1" ht="97.5" hidden="1">
      <c r="A16" s="83" t="s">
        <v>168</v>
      </c>
      <c r="B16" s="4">
        <v>791</v>
      </c>
      <c r="C16" s="32" t="s">
        <v>101</v>
      </c>
      <c r="D16" s="32"/>
      <c r="E16" s="90">
        <f>E17</f>
        <v>0</v>
      </c>
      <c r="F16" s="25"/>
    </row>
    <row r="17" spans="1:6" s="26" customFormat="1" ht="37.5" hidden="1">
      <c r="A17" s="34" t="s">
        <v>143</v>
      </c>
      <c r="B17" s="12">
        <v>791</v>
      </c>
      <c r="C17" s="31" t="s">
        <v>141</v>
      </c>
      <c r="D17" s="31"/>
      <c r="E17" s="91">
        <f>E18</f>
        <v>0</v>
      </c>
      <c r="F17" s="2"/>
    </row>
    <row r="18" spans="1:5" s="26" customFormat="1" ht="18.75" hidden="1">
      <c r="A18" s="34" t="s">
        <v>144</v>
      </c>
      <c r="B18" s="12">
        <v>791</v>
      </c>
      <c r="C18" s="31" t="s">
        <v>141</v>
      </c>
      <c r="D18" s="31" t="s">
        <v>142</v>
      </c>
      <c r="E18" s="92"/>
    </row>
    <row r="19" spans="1:5" s="26" customFormat="1" ht="117">
      <c r="A19" s="81" t="s">
        <v>164</v>
      </c>
      <c r="B19" s="4">
        <v>791</v>
      </c>
      <c r="C19" s="16" t="s">
        <v>90</v>
      </c>
      <c r="D19" s="17"/>
      <c r="E19" s="87">
        <f>E20+E22+E26</f>
        <v>2240000</v>
      </c>
    </row>
    <row r="20" spans="1:5" s="26" customFormat="1" ht="18.75">
      <c r="A20" s="35" t="s">
        <v>86</v>
      </c>
      <c r="B20" s="12">
        <v>791</v>
      </c>
      <c r="C20" s="18" t="s">
        <v>91</v>
      </c>
      <c r="D20" s="36"/>
      <c r="E20" s="88">
        <f>E21</f>
        <v>647000</v>
      </c>
    </row>
    <row r="21" spans="1:5" s="2" customFormat="1" ht="112.5">
      <c r="A21" s="35" t="s">
        <v>43</v>
      </c>
      <c r="B21" s="12">
        <v>791</v>
      </c>
      <c r="C21" s="18" t="s">
        <v>91</v>
      </c>
      <c r="D21" s="36">
        <v>100</v>
      </c>
      <c r="E21" s="89">
        <v>647000</v>
      </c>
    </row>
    <row r="22" spans="1:6" s="26" customFormat="1" ht="37.5">
      <c r="A22" s="35" t="s">
        <v>42</v>
      </c>
      <c r="B22" s="12">
        <v>791</v>
      </c>
      <c r="C22" s="18" t="s">
        <v>92</v>
      </c>
      <c r="D22" s="36"/>
      <c r="E22" s="88">
        <f>E23+E24+E25</f>
        <v>1592000</v>
      </c>
      <c r="F22" s="23"/>
    </row>
    <row r="23" spans="1:6" s="26" customFormat="1" ht="112.5">
      <c r="A23" s="35" t="s">
        <v>43</v>
      </c>
      <c r="B23" s="12">
        <v>791</v>
      </c>
      <c r="C23" s="18" t="s">
        <v>92</v>
      </c>
      <c r="D23" s="36">
        <v>100</v>
      </c>
      <c r="E23" s="89">
        <v>973300</v>
      </c>
      <c r="F23" s="21"/>
    </row>
    <row r="24" spans="1:6" s="2" customFormat="1" ht="56.25">
      <c r="A24" s="35" t="s">
        <v>133</v>
      </c>
      <c r="B24" s="12">
        <v>791</v>
      </c>
      <c r="C24" s="18" t="s">
        <v>92</v>
      </c>
      <c r="D24" s="36">
        <v>200</v>
      </c>
      <c r="E24" s="89">
        <v>535300</v>
      </c>
      <c r="F24" s="21"/>
    </row>
    <row r="25" spans="1:6" s="26" customFormat="1" ht="18.75">
      <c r="A25" s="35" t="s">
        <v>45</v>
      </c>
      <c r="B25" s="12">
        <v>791</v>
      </c>
      <c r="C25" s="18" t="s">
        <v>92</v>
      </c>
      <c r="D25" s="36">
        <v>800</v>
      </c>
      <c r="E25" s="89">
        <v>83400</v>
      </c>
      <c r="F25" s="21"/>
    </row>
    <row r="26" spans="1:6" s="26" customFormat="1" ht="18.75">
      <c r="A26" s="35" t="s">
        <v>51</v>
      </c>
      <c r="B26" s="12">
        <v>791</v>
      </c>
      <c r="C26" s="18" t="s">
        <v>134</v>
      </c>
      <c r="D26" s="36"/>
      <c r="E26" s="88">
        <f>E27</f>
        <v>1000</v>
      </c>
      <c r="F26" s="21"/>
    </row>
    <row r="27" spans="1:6" s="26" customFormat="1" ht="18.75">
      <c r="A27" s="35" t="s">
        <v>45</v>
      </c>
      <c r="B27" s="12">
        <v>791</v>
      </c>
      <c r="C27" s="18" t="s">
        <v>134</v>
      </c>
      <c r="D27" s="36">
        <v>800</v>
      </c>
      <c r="E27" s="89">
        <v>1000</v>
      </c>
      <c r="F27" s="21"/>
    </row>
    <row r="28" spans="1:6" s="26" customFormat="1" ht="97.5">
      <c r="A28" s="81" t="s">
        <v>166</v>
      </c>
      <c r="B28" s="4">
        <v>791</v>
      </c>
      <c r="C28" s="17">
        <v>1600000000</v>
      </c>
      <c r="D28" s="17"/>
      <c r="E28" s="87">
        <f>E29</f>
        <v>204100</v>
      </c>
      <c r="F28" s="21"/>
    </row>
    <row r="29" spans="1:6" s="23" customFormat="1" ht="37.5">
      <c r="A29" s="35" t="s">
        <v>79</v>
      </c>
      <c r="B29" s="12">
        <v>791</v>
      </c>
      <c r="C29" s="36">
        <v>1600024300</v>
      </c>
      <c r="D29" s="36"/>
      <c r="E29" s="88">
        <f>SUM(E30:E31)</f>
        <v>204100</v>
      </c>
      <c r="F29" s="21"/>
    </row>
    <row r="30" spans="1:6" ht="112.5">
      <c r="A30" s="35" t="s">
        <v>43</v>
      </c>
      <c r="B30" s="12">
        <v>791</v>
      </c>
      <c r="C30" s="36">
        <v>1600024300</v>
      </c>
      <c r="D30" s="36">
        <v>100</v>
      </c>
      <c r="E30" s="89">
        <v>139300</v>
      </c>
      <c r="F30" s="23"/>
    </row>
    <row r="31" spans="1:6" ht="37.5">
      <c r="A31" s="35" t="s">
        <v>44</v>
      </c>
      <c r="B31" s="12">
        <v>791</v>
      </c>
      <c r="C31" s="36">
        <v>1600024300</v>
      </c>
      <c r="D31" s="36">
        <v>200</v>
      </c>
      <c r="E31" s="89">
        <v>64800</v>
      </c>
      <c r="F31" s="23"/>
    </row>
    <row r="32" spans="1:5" ht="122.25" customHeight="1">
      <c r="A32" s="81" t="s">
        <v>167</v>
      </c>
      <c r="B32" s="4">
        <v>791</v>
      </c>
      <c r="C32" s="17">
        <v>2000000000</v>
      </c>
      <c r="D32" s="17"/>
      <c r="E32" s="87">
        <f>E33+E36+E38+E40</f>
        <v>828700</v>
      </c>
    </row>
    <row r="33" spans="1:5" ht="36.75" customHeight="1">
      <c r="A33" s="35" t="s">
        <v>61</v>
      </c>
      <c r="B33" s="12">
        <v>791</v>
      </c>
      <c r="C33" s="36">
        <v>2000006050</v>
      </c>
      <c r="D33" s="36"/>
      <c r="E33" s="88">
        <f>SUM(E34:E35)</f>
        <v>269800</v>
      </c>
    </row>
    <row r="34" spans="1:6" ht="18.75" hidden="1">
      <c r="A34" s="35"/>
      <c r="B34" s="12"/>
      <c r="C34" s="36"/>
      <c r="D34" s="36"/>
      <c r="E34" s="89"/>
      <c r="F34" s="23"/>
    </row>
    <row r="35" spans="1:6" s="23" customFormat="1" ht="37.5">
      <c r="A35" s="35" t="s">
        <v>44</v>
      </c>
      <c r="B35" s="12">
        <v>791</v>
      </c>
      <c r="C35" s="36">
        <v>2000006050</v>
      </c>
      <c r="D35" s="36">
        <v>200</v>
      </c>
      <c r="E35" s="89">
        <v>269800</v>
      </c>
      <c r="F35" s="21"/>
    </row>
    <row r="36" spans="1:5" ht="27.75" customHeight="1">
      <c r="A36" s="35" t="s">
        <v>138</v>
      </c>
      <c r="B36" s="12">
        <v>791</v>
      </c>
      <c r="C36" s="36">
        <v>2000006400</v>
      </c>
      <c r="D36" s="36"/>
      <c r="E36" s="88">
        <f>E37</f>
        <v>10000</v>
      </c>
    </row>
    <row r="37" spans="1:6" ht="37.5">
      <c r="A37" s="35" t="s">
        <v>44</v>
      </c>
      <c r="B37" s="12">
        <v>791</v>
      </c>
      <c r="C37" s="36">
        <v>2000006400</v>
      </c>
      <c r="D37" s="36">
        <v>200</v>
      </c>
      <c r="E37" s="89">
        <v>10000</v>
      </c>
      <c r="F37" s="23"/>
    </row>
    <row r="38" spans="1:5" ht="150">
      <c r="A38" s="35" t="s">
        <v>139</v>
      </c>
      <c r="B38" s="12">
        <v>791</v>
      </c>
      <c r="C38" s="36">
        <v>2000074040</v>
      </c>
      <c r="D38" s="36"/>
      <c r="E38" s="88">
        <f>E39</f>
        <v>500000</v>
      </c>
    </row>
    <row r="39" spans="1:5" ht="37.5">
      <c r="A39" s="35" t="s">
        <v>44</v>
      </c>
      <c r="B39" s="12">
        <v>791</v>
      </c>
      <c r="C39" s="36">
        <v>2000074040</v>
      </c>
      <c r="D39" s="36">
        <v>200</v>
      </c>
      <c r="E39" s="89">
        <v>500000</v>
      </c>
    </row>
    <row r="40" spans="1:5" ht="37.5">
      <c r="A40" s="35" t="s">
        <v>140</v>
      </c>
      <c r="B40" s="12">
        <v>791</v>
      </c>
      <c r="C40" s="36">
        <v>2000041200</v>
      </c>
      <c r="D40" s="36"/>
      <c r="E40" s="88">
        <f>E41</f>
        <v>48900</v>
      </c>
    </row>
    <row r="41" spans="1:5" ht="37.5">
      <c r="A41" s="35" t="s">
        <v>44</v>
      </c>
      <c r="B41" s="12">
        <v>791</v>
      </c>
      <c r="C41" s="36">
        <v>2000041200</v>
      </c>
      <c r="D41" s="36">
        <v>200</v>
      </c>
      <c r="E41" s="89">
        <v>48900</v>
      </c>
    </row>
    <row r="42" spans="1:5" ht="78">
      <c r="A42" s="83" t="s">
        <v>98</v>
      </c>
      <c r="B42" s="4">
        <v>791</v>
      </c>
      <c r="C42" s="17">
        <v>2100000000</v>
      </c>
      <c r="D42" s="17"/>
      <c r="E42" s="87">
        <f>E43</f>
        <v>1600000</v>
      </c>
    </row>
    <row r="43" spans="1:6" s="23" customFormat="1" ht="18.75">
      <c r="A43" s="35" t="s">
        <v>80</v>
      </c>
      <c r="B43" s="12">
        <v>791</v>
      </c>
      <c r="C43" s="36">
        <v>2100003150</v>
      </c>
      <c r="D43" s="36"/>
      <c r="E43" s="88">
        <f>E44</f>
        <v>1600000</v>
      </c>
      <c r="F43" s="21"/>
    </row>
    <row r="44" spans="1:5" ht="37.5">
      <c r="A44" s="35" t="s">
        <v>44</v>
      </c>
      <c r="B44" s="12">
        <v>791</v>
      </c>
      <c r="C44" s="36">
        <v>2100003150</v>
      </c>
      <c r="D44" s="36">
        <v>200</v>
      </c>
      <c r="E44" s="89">
        <v>1600000</v>
      </c>
    </row>
    <row r="45" spans="1:6" s="23" customFormat="1" ht="19.5">
      <c r="A45" s="81" t="s">
        <v>50</v>
      </c>
      <c r="B45" s="4">
        <v>791</v>
      </c>
      <c r="C45" s="17">
        <v>9900000000</v>
      </c>
      <c r="D45" s="17"/>
      <c r="E45" s="87">
        <f>E46</f>
        <v>62000</v>
      </c>
      <c r="F45" s="21"/>
    </row>
    <row r="46" spans="1:5" ht="56.25">
      <c r="A46" s="35" t="s">
        <v>136</v>
      </c>
      <c r="B46" s="12">
        <v>791</v>
      </c>
      <c r="C46" s="36">
        <v>9900051180</v>
      </c>
      <c r="D46" s="36"/>
      <c r="E46" s="88">
        <f>E47+E48</f>
        <v>62000</v>
      </c>
    </row>
    <row r="47" spans="1:6" ht="112.5">
      <c r="A47" s="35" t="s">
        <v>43</v>
      </c>
      <c r="B47" s="12">
        <v>791</v>
      </c>
      <c r="C47" s="36">
        <v>9900051180</v>
      </c>
      <c r="D47" s="36">
        <v>100</v>
      </c>
      <c r="E47" s="89">
        <v>57000</v>
      </c>
      <c r="F47" s="23"/>
    </row>
    <row r="48" spans="1:5" ht="37.5">
      <c r="A48" s="35" t="s">
        <v>44</v>
      </c>
      <c r="B48" s="12">
        <v>791</v>
      </c>
      <c r="C48" s="36">
        <v>9900051180</v>
      </c>
      <c r="D48" s="36">
        <v>200</v>
      </c>
      <c r="E48" s="89">
        <v>5000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0"/>
  <sheetViews>
    <sheetView zoomScale="70" zoomScaleNormal="70" zoomScalePageLayoutView="0" workbookViewId="0" topLeftCell="A1">
      <selection activeCell="E15" sqref="E15:F15"/>
    </sheetView>
  </sheetViews>
  <sheetFormatPr defaultColWidth="14.421875" defaultRowHeight="15"/>
  <cols>
    <col min="1" max="1" width="55.7109375" style="26" customWidth="1"/>
    <col min="2" max="2" width="7.8515625" style="58" customWidth="1"/>
    <col min="3" max="3" width="19.8515625" style="21" customWidth="1"/>
    <col min="4" max="4" width="8.28125" style="21" customWidth="1"/>
    <col min="5" max="5" width="17.8515625" style="54" customWidth="1"/>
    <col min="6" max="6" width="15.7109375" style="21" customWidth="1"/>
    <col min="7" max="251" width="9.140625" style="21" customWidth="1"/>
    <col min="252" max="252" width="55.7109375" style="21" customWidth="1"/>
    <col min="253" max="253" width="13.00390625" style="21" customWidth="1"/>
    <col min="254" max="254" width="12.00390625" style="21" customWidth="1"/>
    <col min="255" max="255" width="8.28125" style="21" customWidth="1"/>
    <col min="256" max="16384" width="14.421875" style="21" customWidth="1"/>
  </cols>
  <sheetData>
    <row r="1" spans="1:6" s="3" customFormat="1" ht="18.75">
      <c r="A1" s="123" t="s">
        <v>88</v>
      </c>
      <c r="B1" s="123"/>
      <c r="C1" s="123"/>
      <c r="D1" s="123"/>
      <c r="E1" s="123"/>
      <c r="F1" s="123"/>
    </row>
    <row r="2" spans="1:6" s="3" customFormat="1" ht="18.75" customHeight="1">
      <c r="A2" s="123" t="s">
        <v>161</v>
      </c>
      <c r="B2" s="123"/>
      <c r="C2" s="123"/>
      <c r="D2" s="123"/>
      <c r="E2" s="123"/>
      <c r="F2" s="123"/>
    </row>
    <row r="3" spans="1:6" s="3" customFormat="1" ht="18.75" customHeight="1">
      <c r="A3" s="123" t="s">
        <v>1</v>
      </c>
      <c r="B3" s="123"/>
      <c r="C3" s="123"/>
      <c r="D3" s="123"/>
      <c r="E3" s="123"/>
      <c r="F3" s="123"/>
    </row>
    <row r="4" spans="1:6" s="3" customFormat="1" ht="18.75">
      <c r="A4" s="127" t="str">
        <f>'Прил.7 ведомств.'!A4:E4</f>
        <v>от ____  ________ 2021 года №_____</v>
      </c>
      <c r="B4" s="127"/>
      <c r="C4" s="127"/>
      <c r="D4" s="127"/>
      <c r="E4" s="127"/>
      <c r="F4" s="127"/>
    </row>
    <row r="5" spans="1:6" s="3" customFormat="1" ht="18.75" customHeight="1">
      <c r="A5" s="123" t="s">
        <v>162</v>
      </c>
      <c r="B5" s="123"/>
      <c r="C5" s="123"/>
      <c r="D5" s="123"/>
      <c r="E5" s="123"/>
      <c r="F5" s="123"/>
    </row>
    <row r="6" spans="1:6" s="3" customFormat="1" ht="18.75" customHeight="1">
      <c r="A6" s="123" t="s">
        <v>1</v>
      </c>
      <c r="B6" s="123"/>
      <c r="C6" s="123"/>
      <c r="D6" s="123"/>
      <c r="E6" s="123"/>
      <c r="F6" s="123"/>
    </row>
    <row r="7" spans="1:6" s="3" customFormat="1" ht="18.75" customHeight="1">
      <c r="A7" s="123" t="str">
        <f>'Прил.7 ведомств.'!A7:E7</f>
        <v>на 2022 год и плановый период 2023 и 2024 годов»</v>
      </c>
      <c r="B7" s="123"/>
      <c r="C7" s="123"/>
      <c r="D7" s="123"/>
      <c r="E7" s="123"/>
      <c r="F7" s="123"/>
    </row>
    <row r="8" spans="1:5" ht="18.75">
      <c r="A8" s="124"/>
      <c r="B8" s="124"/>
      <c r="C8" s="124"/>
      <c r="D8" s="124"/>
      <c r="E8" s="124"/>
    </row>
    <row r="9" spans="1:6" ht="60.75" customHeight="1">
      <c r="A9" s="125" t="s">
        <v>172</v>
      </c>
      <c r="B9" s="125"/>
      <c r="C9" s="125"/>
      <c r="D9" s="125"/>
      <c r="E9" s="125"/>
      <c r="F9" s="125"/>
    </row>
    <row r="10" spans="1:6" s="26" customFormat="1" ht="18.75">
      <c r="A10" s="128"/>
      <c r="B10" s="128"/>
      <c r="C10" s="128"/>
      <c r="D10" s="128"/>
      <c r="E10" s="128"/>
      <c r="F10" s="128"/>
    </row>
    <row r="11" spans="1:6" s="26" customFormat="1" ht="39.75" customHeight="1">
      <c r="A11" s="129" t="s">
        <v>36</v>
      </c>
      <c r="B11" s="129" t="s">
        <v>63</v>
      </c>
      <c r="C11" s="129" t="s">
        <v>38</v>
      </c>
      <c r="D11" s="129" t="s">
        <v>39</v>
      </c>
      <c r="E11" s="131" t="s">
        <v>64</v>
      </c>
      <c r="F11" s="131"/>
    </row>
    <row r="12" spans="1:6" s="26" customFormat="1" ht="18.75">
      <c r="A12" s="130"/>
      <c r="B12" s="130"/>
      <c r="C12" s="130"/>
      <c r="D12" s="130"/>
      <c r="E12" s="10" t="s">
        <v>125</v>
      </c>
      <c r="F12" s="28" t="s">
        <v>150</v>
      </c>
    </row>
    <row r="13" spans="1:6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s="26" customFormat="1" ht="18.75">
      <c r="A14" s="37" t="s">
        <v>8</v>
      </c>
      <c r="B14" s="57"/>
      <c r="C14" s="17"/>
      <c r="D14" s="17"/>
      <c r="E14" s="39">
        <f>E15</f>
        <v>3106700</v>
      </c>
      <c r="F14" s="39">
        <f>F15</f>
        <v>3104700</v>
      </c>
    </row>
    <row r="15" spans="1:6" s="26" customFormat="1" ht="75">
      <c r="A15" s="37" t="s">
        <v>171</v>
      </c>
      <c r="B15" s="57">
        <v>791</v>
      </c>
      <c r="C15" s="17"/>
      <c r="D15" s="17"/>
      <c r="E15" s="39">
        <f>E19+E28+E32+E42+E45+E49</f>
        <v>3106700</v>
      </c>
      <c r="F15" s="39">
        <f>F19+F28+F32+F42+F45+F49</f>
        <v>3104700</v>
      </c>
    </row>
    <row r="16" spans="1:6" s="26" customFormat="1" ht="97.5" hidden="1">
      <c r="A16" s="83" t="s">
        <v>168</v>
      </c>
      <c r="B16" s="57">
        <v>791</v>
      </c>
      <c r="C16" s="32" t="s">
        <v>101</v>
      </c>
      <c r="D16" s="32"/>
      <c r="E16" s="90">
        <f>E17</f>
        <v>0</v>
      </c>
      <c r="F16" s="90">
        <f>F17</f>
        <v>0</v>
      </c>
    </row>
    <row r="17" spans="1:6" s="26" customFormat="1" ht="37.5" hidden="1">
      <c r="A17" s="34" t="s">
        <v>143</v>
      </c>
      <c r="B17" s="27">
        <v>791</v>
      </c>
      <c r="C17" s="31" t="s">
        <v>141</v>
      </c>
      <c r="D17" s="31"/>
      <c r="E17" s="91">
        <f>E18</f>
        <v>0</v>
      </c>
      <c r="F17" s="91">
        <f>F18</f>
        <v>0</v>
      </c>
    </row>
    <row r="18" spans="1:6" s="26" customFormat="1" ht="18.75" hidden="1">
      <c r="A18" s="34" t="s">
        <v>144</v>
      </c>
      <c r="B18" s="27">
        <v>791</v>
      </c>
      <c r="C18" s="31" t="s">
        <v>141</v>
      </c>
      <c r="D18" s="31" t="s">
        <v>142</v>
      </c>
      <c r="E18" s="92"/>
      <c r="F18" s="92"/>
    </row>
    <row r="19" spans="1:6" s="26" customFormat="1" ht="117">
      <c r="A19" s="81" t="s">
        <v>164</v>
      </c>
      <c r="B19" s="57">
        <v>791</v>
      </c>
      <c r="C19" s="16" t="s">
        <v>90</v>
      </c>
      <c r="D19" s="17"/>
      <c r="E19" s="87">
        <f>E20+E22+E26</f>
        <v>2242200</v>
      </c>
      <c r="F19" s="87">
        <f>F20+F22+F26</f>
        <v>2244400</v>
      </c>
    </row>
    <row r="20" spans="1:6" s="26" customFormat="1" ht="18.75">
      <c r="A20" s="35" t="s">
        <v>86</v>
      </c>
      <c r="B20" s="27">
        <v>730</v>
      </c>
      <c r="C20" s="18" t="s">
        <v>91</v>
      </c>
      <c r="D20" s="36"/>
      <c r="E20" s="88">
        <f>E21</f>
        <v>647000</v>
      </c>
      <c r="F20" s="88">
        <f>F21</f>
        <v>647000</v>
      </c>
    </row>
    <row r="21" spans="1:6" s="26" customFormat="1" ht="112.5">
      <c r="A21" s="35" t="s">
        <v>43</v>
      </c>
      <c r="B21" s="27">
        <v>791</v>
      </c>
      <c r="C21" s="18" t="s">
        <v>91</v>
      </c>
      <c r="D21" s="36">
        <v>100</v>
      </c>
      <c r="E21" s="89">
        <v>647000</v>
      </c>
      <c r="F21" s="89">
        <v>647000</v>
      </c>
    </row>
    <row r="22" spans="1:6" s="2" customFormat="1" ht="37.5">
      <c r="A22" s="35" t="s">
        <v>42</v>
      </c>
      <c r="B22" s="27">
        <v>791</v>
      </c>
      <c r="C22" s="18" t="s">
        <v>92</v>
      </c>
      <c r="D22" s="36"/>
      <c r="E22" s="88">
        <f>E23+E24+E25</f>
        <v>1594200</v>
      </c>
      <c r="F22" s="88">
        <f>F23+F24+F25</f>
        <v>1596400</v>
      </c>
    </row>
    <row r="23" spans="1:6" s="26" customFormat="1" ht="112.5">
      <c r="A23" s="35" t="s">
        <v>43</v>
      </c>
      <c r="B23" s="27">
        <v>791</v>
      </c>
      <c r="C23" s="18" t="s">
        <v>92</v>
      </c>
      <c r="D23" s="36">
        <v>100</v>
      </c>
      <c r="E23" s="89">
        <v>973300</v>
      </c>
      <c r="F23" s="89">
        <v>973300</v>
      </c>
    </row>
    <row r="24" spans="1:6" s="26" customFormat="1" ht="56.25">
      <c r="A24" s="35" t="s">
        <v>133</v>
      </c>
      <c r="B24" s="27">
        <v>791</v>
      </c>
      <c r="C24" s="18" t="s">
        <v>92</v>
      </c>
      <c r="D24" s="36">
        <v>200</v>
      </c>
      <c r="E24" s="89">
        <v>537500</v>
      </c>
      <c r="F24" s="89">
        <v>539700</v>
      </c>
    </row>
    <row r="25" spans="1:6" s="26" customFormat="1" ht="18.75">
      <c r="A25" s="35" t="s">
        <v>45</v>
      </c>
      <c r="B25" s="27">
        <v>791</v>
      </c>
      <c r="C25" s="18" t="s">
        <v>92</v>
      </c>
      <c r="D25" s="36">
        <v>800</v>
      </c>
      <c r="E25" s="89">
        <v>83400</v>
      </c>
      <c r="F25" s="89">
        <v>83400</v>
      </c>
    </row>
    <row r="26" spans="1:6" s="26" customFormat="1" ht="18.75">
      <c r="A26" s="35" t="s">
        <v>51</v>
      </c>
      <c r="B26" s="27">
        <v>791</v>
      </c>
      <c r="C26" s="18" t="s">
        <v>134</v>
      </c>
      <c r="D26" s="36"/>
      <c r="E26" s="88">
        <f>E27</f>
        <v>1000</v>
      </c>
      <c r="F26" s="88">
        <f>F27</f>
        <v>1000</v>
      </c>
    </row>
    <row r="27" spans="1:6" s="23" customFormat="1" ht="18.75">
      <c r="A27" s="35" t="s">
        <v>45</v>
      </c>
      <c r="B27" s="27">
        <v>791</v>
      </c>
      <c r="C27" s="18" t="s">
        <v>134</v>
      </c>
      <c r="D27" s="36">
        <v>800</v>
      </c>
      <c r="E27" s="89">
        <v>1000</v>
      </c>
      <c r="F27" s="89">
        <v>1000</v>
      </c>
    </row>
    <row r="28" spans="1:6" ht="97.5">
      <c r="A28" s="81" t="s">
        <v>166</v>
      </c>
      <c r="B28" s="57">
        <v>791</v>
      </c>
      <c r="C28" s="17">
        <v>1600000000</v>
      </c>
      <c r="D28" s="17"/>
      <c r="E28" s="87">
        <f>E29</f>
        <v>204100</v>
      </c>
      <c r="F28" s="87">
        <f>F29</f>
        <v>204100</v>
      </c>
    </row>
    <row r="29" spans="1:6" ht="37.5">
      <c r="A29" s="35" t="s">
        <v>79</v>
      </c>
      <c r="B29" s="27">
        <v>791</v>
      </c>
      <c r="C29" s="36">
        <v>1600024300</v>
      </c>
      <c r="D29" s="36"/>
      <c r="E29" s="88">
        <f>SUM(E30:E31)</f>
        <v>204100</v>
      </c>
      <c r="F29" s="88">
        <f>SUM(F30:F31)</f>
        <v>204100</v>
      </c>
    </row>
    <row r="30" spans="1:6" ht="112.5">
      <c r="A30" s="35" t="s">
        <v>43</v>
      </c>
      <c r="B30" s="27">
        <v>791</v>
      </c>
      <c r="C30" s="36">
        <v>1600024300</v>
      </c>
      <c r="D30" s="36">
        <v>100</v>
      </c>
      <c r="E30" s="89">
        <v>139300</v>
      </c>
      <c r="F30" s="89">
        <v>139300</v>
      </c>
    </row>
    <row r="31" spans="1:6" ht="37.5">
      <c r="A31" s="35" t="s">
        <v>44</v>
      </c>
      <c r="B31" s="27">
        <v>791</v>
      </c>
      <c r="C31" s="36">
        <v>1600024300</v>
      </c>
      <c r="D31" s="36">
        <v>200</v>
      </c>
      <c r="E31" s="89">
        <v>64800</v>
      </c>
      <c r="F31" s="89">
        <v>64800</v>
      </c>
    </row>
    <row r="32" spans="1:6" ht="136.5">
      <c r="A32" s="81" t="s">
        <v>167</v>
      </c>
      <c r="B32" s="16" t="s">
        <v>108</v>
      </c>
      <c r="C32" s="17">
        <v>2000000000</v>
      </c>
      <c r="D32" s="17"/>
      <c r="E32" s="87">
        <f>E33+E36+E40</f>
        <v>223900</v>
      </c>
      <c r="F32" s="87">
        <f>F33+F36+F40</f>
        <v>144900</v>
      </c>
    </row>
    <row r="33" spans="1:6" ht="37.5">
      <c r="A33" s="35" t="s">
        <v>61</v>
      </c>
      <c r="B33" s="27">
        <v>791</v>
      </c>
      <c r="C33" s="36">
        <v>2000006050</v>
      </c>
      <c r="D33" s="36"/>
      <c r="E33" s="88">
        <f>SUM(E34:E35)</f>
        <v>165000</v>
      </c>
      <c r="F33" s="88">
        <f>SUM(F34:F35)</f>
        <v>96000</v>
      </c>
    </row>
    <row r="34" spans="1:6" s="23" customFormat="1" ht="0.75" customHeight="1">
      <c r="A34" s="35"/>
      <c r="B34" s="27"/>
      <c r="C34" s="36"/>
      <c r="D34" s="36"/>
      <c r="E34" s="89"/>
      <c r="F34" s="89"/>
    </row>
    <row r="35" spans="1:6" ht="37.5">
      <c r="A35" s="35" t="s">
        <v>44</v>
      </c>
      <c r="B35" s="27">
        <v>791</v>
      </c>
      <c r="C35" s="36">
        <v>2000006050</v>
      </c>
      <c r="D35" s="36">
        <v>200</v>
      </c>
      <c r="E35" s="89">
        <v>165000</v>
      </c>
      <c r="F35" s="89">
        <v>96000</v>
      </c>
    </row>
    <row r="36" spans="1:6" ht="37.5">
      <c r="A36" s="35" t="s">
        <v>138</v>
      </c>
      <c r="B36" s="27">
        <v>791</v>
      </c>
      <c r="C36" s="36">
        <v>2000006400</v>
      </c>
      <c r="D36" s="36"/>
      <c r="E36" s="88">
        <f>E37</f>
        <v>10000</v>
      </c>
      <c r="F36" s="88">
        <f>F37</f>
        <v>0</v>
      </c>
    </row>
    <row r="37" spans="1:6" ht="37.5">
      <c r="A37" s="35" t="s">
        <v>44</v>
      </c>
      <c r="B37" s="27">
        <v>791</v>
      </c>
      <c r="C37" s="36">
        <v>2000006400</v>
      </c>
      <c r="D37" s="36">
        <v>200</v>
      </c>
      <c r="E37" s="89">
        <v>10000</v>
      </c>
      <c r="F37" s="89">
        <v>0</v>
      </c>
    </row>
    <row r="38" spans="1:6" ht="150">
      <c r="A38" s="35" t="s">
        <v>139</v>
      </c>
      <c r="B38" s="27">
        <v>791</v>
      </c>
      <c r="C38" s="36">
        <v>2000074040</v>
      </c>
      <c r="D38" s="36"/>
      <c r="E38" s="88">
        <f>E39</f>
        <v>0</v>
      </c>
      <c r="F38" s="88">
        <f>F39</f>
        <v>0</v>
      </c>
    </row>
    <row r="39" spans="1:6" ht="37.5">
      <c r="A39" s="35" t="s">
        <v>44</v>
      </c>
      <c r="B39" s="27">
        <v>791</v>
      </c>
      <c r="C39" s="36">
        <v>2000074040</v>
      </c>
      <c r="D39" s="36">
        <v>200</v>
      </c>
      <c r="E39" s="89">
        <v>0</v>
      </c>
      <c r="F39" s="89">
        <v>0</v>
      </c>
    </row>
    <row r="40" spans="1:6" s="23" customFormat="1" ht="37.5">
      <c r="A40" s="35" t="s">
        <v>140</v>
      </c>
      <c r="B40" s="27">
        <v>791</v>
      </c>
      <c r="C40" s="36">
        <v>2000041200</v>
      </c>
      <c r="D40" s="36"/>
      <c r="E40" s="88">
        <f>E41</f>
        <v>48900</v>
      </c>
      <c r="F40" s="88">
        <f>F41</f>
        <v>48900</v>
      </c>
    </row>
    <row r="41" spans="1:6" ht="37.5">
      <c r="A41" s="35" t="s">
        <v>44</v>
      </c>
      <c r="B41" s="27">
        <v>791</v>
      </c>
      <c r="C41" s="36">
        <v>2000041200</v>
      </c>
      <c r="D41" s="36">
        <v>200</v>
      </c>
      <c r="E41" s="89">
        <v>48900</v>
      </c>
      <c r="F41" s="89">
        <v>48900</v>
      </c>
    </row>
    <row r="42" spans="1:6" ht="78">
      <c r="A42" s="83" t="s">
        <v>98</v>
      </c>
      <c r="B42" s="57">
        <v>791</v>
      </c>
      <c r="C42" s="17">
        <v>2100000000</v>
      </c>
      <c r="D42" s="17"/>
      <c r="E42" s="87">
        <f>E43</f>
        <v>300000</v>
      </c>
      <c r="F42" s="87">
        <f>F43</f>
        <v>300000</v>
      </c>
    </row>
    <row r="43" spans="1:6" s="23" customFormat="1" ht="18.75">
      <c r="A43" s="35" t="s">
        <v>80</v>
      </c>
      <c r="B43" s="27">
        <v>791</v>
      </c>
      <c r="C43" s="36">
        <v>2100003150</v>
      </c>
      <c r="D43" s="36"/>
      <c r="E43" s="88">
        <f>E44</f>
        <v>300000</v>
      </c>
      <c r="F43" s="88">
        <f>F44</f>
        <v>300000</v>
      </c>
    </row>
    <row r="44" spans="1:6" ht="37.5">
      <c r="A44" s="35" t="s">
        <v>44</v>
      </c>
      <c r="B44" s="27">
        <v>791</v>
      </c>
      <c r="C44" s="36">
        <v>2100003150</v>
      </c>
      <c r="D44" s="36">
        <v>200</v>
      </c>
      <c r="E44" s="89">
        <v>300000</v>
      </c>
      <c r="F44" s="89">
        <v>300000</v>
      </c>
    </row>
    <row r="45" spans="1:6" ht="19.5">
      <c r="A45" s="81" t="s">
        <v>50</v>
      </c>
      <c r="B45" s="57">
        <v>791</v>
      </c>
      <c r="C45" s="17">
        <v>9900000000</v>
      </c>
      <c r="D45" s="17"/>
      <c r="E45" s="87">
        <f>E46</f>
        <v>62000</v>
      </c>
      <c r="F45" s="87">
        <f>F46</f>
        <v>62000</v>
      </c>
    </row>
    <row r="46" spans="1:6" ht="56.25">
      <c r="A46" s="35" t="s">
        <v>136</v>
      </c>
      <c r="B46" s="27">
        <v>791</v>
      </c>
      <c r="C46" s="36">
        <v>9900051180</v>
      </c>
      <c r="D46" s="36"/>
      <c r="E46" s="88">
        <f>E47+E48</f>
        <v>62000</v>
      </c>
      <c r="F46" s="88">
        <f>F47+F48</f>
        <v>62000</v>
      </c>
    </row>
    <row r="47" spans="1:6" ht="112.5">
      <c r="A47" s="35" t="s">
        <v>43</v>
      </c>
      <c r="B47" s="27">
        <v>791</v>
      </c>
      <c r="C47" s="36">
        <v>9900051180</v>
      </c>
      <c r="D47" s="36">
        <v>100</v>
      </c>
      <c r="E47" s="89">
        <v>57000</v>
      </c>
      <c r="F47" s="89">
        <v>57000</v>
      </c>
    </row>
    <row r="48" spans="1:6" s="23" customFormat="1" ht="37.5">
      <c r="A48" s="35" t="s">
        <v>44</v>
      </c>
      <c r="B48" s="27">
        <v>791</v>
      </c>
      <c r="C48" s="36">
        <v>9900051180</v>
      </c>
      <c r="D48" s="36">
        <v>200</v>
      </c>
      <c r="E48" s="89">
        <v>5000</v>
      </c>
      <c r="F48" s="89">
        <v>5000</v>
      </c>
    </row>
    <row r="49" spans="1:6" s="23" customFormat="1" ht="18.75">
      <c r="A49" s="4" t="s">
        <v>62</v>
      </c>
      <c r="B49" s="57">
        <v>791</v>
      </c>
      <c r="C49" s="20">
        <v>9999999999</v>
      </c>
      <c r="D49" s="20"/>
      <c r="E49" s="24">
        <f>E50</f>
        <v>74500</v>
      </c>
      <c r="F49" s="24">
        <f>F50</f>
        <v>149300</v>
      </c>
    </row>
    <row r="50" spans="1:6" ht="18.75">
      <c r="A50" s="12" t="s">
        <v>62</v>
      </c>
      <c r="B50" s="27">
        <v>791</v>
      </c>
      <c r="C50" s="22">
        <v>9999999999</v>
      </c>
      <c r="D50" s="22">
        <v>999</v>
      </c>
      <c r="E50" s="80">
        <v>74500</v>
      </c>
      <c r="F50" s="80">
        <v>149300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2021-11-30T04:51:24Z</dcterms:modified>
  <cp:category/>
  <cp:version/>
  <cp:contentType/>
  <cp:contentStatus/>
</cp:coreProperties>
</file>